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codeName="ThisWorkbook" defaultThemeVersion="124226"/>
  <bookViews>
    <workbookView xWindow="-30" yWindow="-30" windowWidth="15330" windowHeight="5670"/>
  </bookViews>
  <sheets>
    <sheet name="Form III" sheetId="19" r:id="rId1"/>
  </sheets>
  <definedNames>
    <definedName name="ALL" localSheetId="0">'Form III'!$B$1:$Q$41</definedName>
    <definedName name="ALL">#REF!</definedName>
    <definedName name="allj">#REF!</definedName>
    <definedName name="ALLJ1">#REF!</definedName>
    <definedName name="BWW">#REF!</definedName>
    <definedName name="_xlnm.Print_Area" localSheetId="0">'Form III'!$A$1:$T$163</definedName>
  </definedNames>
  <calcPr calcId="144525"/>
</workbook>
</file>

<file path=xl/calcChain.xml><?xml version="1.0" encoding="utf-8"?>
<calcChain xmlns="http://schemas.openxmlformats.org/spreadsheetml/2006/main">
  <c r="L38" i="19" l="1"/>
  <c r="P18" i="19"/>
  <c r="P20" i="19"/>
  <c r="P22" i="19"/>
  <c r="P24" i="19"/>
  <c r="P26" i="19"/>
  <c r="P28" i="19"/>
  <c r="P30" i="19"/>
  <c r="P32" i="19"/>
  <c r="D34" i="19" l="1"/>
  <c r="F34" i="19"/>
  <c r="H34" i="19"/>
  <c r="J34" i="19"/>
  <c r="N34" i="19"/>
  <c r="N75" i="19"/>
  <c r="L75" i="19"/>
  <c r="J75" i="19"/>
  <c r="H75" i="19"/>
  <c r="F75" i="19"/>
  <c r="D75" i="19"/>
  <c r="P158" i="19" l="1"/>
  <c r="N156" i="19"/>
  <c r="N160" i="19" s="1"/>
  <c r="L156" i="19"/>
  <c r="L160" i="19" s="1"/>
  <c r="J156" i="19"/>
  <c r="J160" i="19" s="1"/>
  <c r="H156" i="19"/>
  <c r="H160" i="19" s="1"/>
  <c r="F156" i="19"/>
  <c r="F160" i="19" s="1"/>
  <c r="D156" i="19"/>
  <c r="P154" i="19"/>
  <c r="P152" i="19"/>
  <c r="P150" i="19"/>
  <c r="P148" i="19"/>
  <c r="P146" i="19"/>
  <c r="P144" i="19"/>
  <c r="P142" i="19"/>
  <c r="P140" i="19"/>
  <c r="P118" i="19"/>
  <c r="N116" i="19"/>
  <c r="N120" i="19" s="1"/>
  <c r="L116" i="19"/>
  <c r="L120" i="19" s="1"/>
  <c r="J116" i="19"/>
  <c r="J120" i="19" s="1"/>
  <c r="H116" i="19"/>
  <c r="H120" i="19" s="1"/>
  <c r="F116" i="19"/>
  <c r="F120" i="19" s="1"/>
  <c r="D116" i="19"/>
  <c r="P114" i="19"/>
  <c r="P112" i="19"/>
  <c r="P110" i="19"/>
  <c r="P108" i="19"/>
  <c r="P106" i="19"/>
  <c r="P104" i="19"/>
  <c r="P102" i="19"/>
  <c r="P100" i="19"/>
  <c r="N79" i="19"/>
  <c r="L79" i="19"/>
  <c r="J79" i="19"/>
  <c r="H79" i="19"/>
  <c r="F79" i="19"/>
  <c r="D79" i="19"/>
  <c r="P77" i="19"/>
  <c r="P73" i="19"/>
  <c r="P71" i="19"/>
  <c r="P69" i="19"/>
  <c r="P67" i="19"/>
  <c r="P65" i="19"/>
  <c r="P63" i="19"/>
  <c r="P61" i="19"/>
  <c r="P59" i="19"/>
  <c r="P36" i="19"/>
  <c r="N38" i="19"/>
  <c r="J38" i="19"/>
  <c r="H38" i="19"/>
  <c r="F38" i="19"/>
  <c r="Q42" i="19"/>
  <c r="Q83" i="19" s="1"/>
  <c r="Q123" i="19" s="1"/>
  <c r="P75" i="19" l="1"/>
  <c r="Q75" i="19" s="1"/>
  <c r="P116" i="19"/>
  <c r="Q116" i="19" s="1"/>
  <c r="P156" i="19"/>
  <c r="Q156" i="19" s="1"/>
  <c r="D160" i="19"/>
  <c r="D120" i="19"/>
  <c r="P34" i="19"/>
  <c r="D38" i="19"/>
  <c r="Q22" i="19" l="1"/>
  <c r="Q20" i="19"/>
  <c r="Q32" i="19"/>
  <c r="Q24" i="19"/>
  <c r="Q28" i="19"/>
  <c r="Q30" i="19"/>
  <c r="Q26" i="19"/>
  <c r="Q18" i="19"/>
  <c r="P120" i="19"/>
  <c r="P79" i="19"/>
  <c r="Q71" i="19"/>
  <c r="Q106" i="19"/>
  <c r="Q63" i="19"/>
  <c r="Q104" i="19"/>
  <c r="Q65" i="19"/>
  <c r="Q114" i="19"/>
  <c r="Q112" i="19"/>
  <c r="Q73" i="19"/>
  <c r="Q152" i="19"/>
  <c r="Q144" i="19"/>
  <c r="Q146" i="19"/>
  <c r="P160" i="19"/>
  <c r="Q148" i="19"/>
  <c r="Q140" i="19"/>
  <c r="Q110" i="19"/>
  <c r="Q102" i="19"/>
  <c r="Q67" i="19"/>
  <c r="Q59" i="19"/>
  <c r="Q150" i="19"/>
  <c r="Q142" i="19"/>
  <c r="Q108" i="19"/>
  <c r="Q100" i="19"/>
  <c r="Q69" i="19"/>
  <c r="Q61" i="19"/>
  <c r="Q154" i="19"/>
  <c r="Q34" i="19"/>
  <c r="P38" i="19"/>
</calcChain>
</file>

<file path=xl/sharedStrings.xml><?xml version="1.0" encoding="utf-8"?>
<sst xmlns="http://schemas.openxmlformats.org/spreadsheetml/2006/main" count="140" uniqueCount="34">
  <si>
    <t>FORM III</t>
  </si>
  <si>
    <t>Page</t>
  </si>
  <si>
    <t>TENNESSEE STATE UNIVERSITY</t>
  </si>
  <si>
    <t>UNRESTRICTED EDUCATION AND GENERAL EXPENDITURES BY BUDGET CATEGORY</t>
  </si>
  <si>
    <t>Professional</t>
  </si>
  <si>
    <t>Other</t>
  </si>
  <si>
    <t>Employee</t>
  </si>
  <si>
    <t>Operating</t>
  </si>
  <si>
    <t xml:space="preserve"> </t>
  </si>
  <si>
    <t xml:space="preserve"> % of Total</t>
  </si>
  <si>
    <t>Salaries</t>
  </si>
  <si>
    <t>Benefits</t>
  </si>
  <si>
    <t>Travel</t>
  </si>
  <si>
    <t xml:space="preserve"> Expense</t>
  </si>
  <si>
    <t>Equipment</t>
  </si>
  <si>
    <t>Total</t>
  </si>
  <si>
    <t>E &amp; G</t>
  </si>
  <si>
    <t>UNRESTRICTED EXPENDITURES</t>
  </si>
  <si>
    <t>A.  EDUCATION AND GENERAL</t>
  </si>
  <si>
    <t>20  INSTRUCTION</t>
  </si>
  <si>
    <t>25  RESEARCH</t>
  </si>
  <si>
    <t>30  PUBLIC SERVICE</t>
  </si>
  <si>
    <t>35  ACADEMIC SUPPORT</t>
  </si>
  <si>
    <t>40  STUDENT SERVICES</t>
  </si>
  <si>
    <t>45  INSTITUTIONAL SUPPORT</t>
  </si>
  <si>
    <t>50  OPER &amp; MAINT OF PLANT</t>
  </si>
  <si>
    <t>55  SCHOLARSHIPS &amp;  FELLOWSHIPS</t>
  </si>
  <si>
    <t xml:space="preserve">     TOTAL EDUCATION &amp; GENERAL</t>
  </si>
  <si>
    <t>B.  AUXILIARY ENTERPRISES</t>
  </si>
  <si>
    <t xml:space="preserve">     TOTAL UNRESTRICTED</t>
  </si>
  <si>
    <t>ACTUAL 2015-16</t>
  </si>
  <si>
    <t>OCTOBER 2016-17</t>
  </si>
  <si>
    <t>ESTIMATED 2016-17</t>
  </si>
  <si>
    <t>PROPOSED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</si>
</sst>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00"/>
    <numFmt numFmtId="165" formatCode="0.0%"/>
  </numFmts>
  <fonts count="12" x14ac:knownFonts="1">
    <font>
      <sz val="8.5"/>
      <name val="Courier"/>
    </font>
    <font>
      <sz val="10"/>
      <name val="Helv"/>
    </font>
    <font>
      <sz val="9"/>
      <name val="Times New Roman"/>
      <family val="1"/>
    </font>
    <font>
      <b/>
      <sz val="10"/>
      <name val="Times New Roman"/>
      <family val="1"/>
    </font>
    <font>
      <sz val="8.5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/>
    <xf numFmtId="41" fontId="9" fillId="0" borderId="0" xfId="1" applyNumberFormat="1" applyFont="1" applyFill="1" applyBorder="1"/>
    <xf numFmtId="41" fontId="9" fillId="0" borderId="0" xfId="1" applyNumberFormat="1" applyFont="1" applyFill="1"/>
    <xf numFmtId="0" fontId="9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1" fontId="9" fillId="0" borderId="0" xfId="1" applyNumberFormat="1" applyFont="1" applyFill="1" applyAlignment="1">
      <alignment vertical="center"/>
    </xf>
    <xf numFmtId="2" fontId="9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2" fontId="9" fillId="0" borderId="0" xfId="0" applyNumberFormat="1" applyFont="1" applyFill="1" applyAlignment="1">
      <alignment vertical="center"/>
    </xf>
    <xf numFmtId="10" fontId="9" fillId="0" borderId="0" xfId="2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9" fillId="0" borderId="1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165" fontId="9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7" fillId="0" borderId="0" xfId="0" applyNumberFormat="1" applyFont="1" applyFill="1"/>
    <xf numFmtId="42" fontId="9" fillId="0" borderId="0" xfId="1" applyNumberFormat="1" applyFont="1" applyFill="1" applyAlignment="1">
      <alignment vertical="center"/>
    </xf>
    <xf numFmtId="42" fontId="9" fillId="0" borderId="1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"/>
  <sheetViews>
    <sheetView tabSelected="1" view="pageBreakPreview" zoomScaleNormal="100" zoomScaleSheetLayoutView="100" workbookViewId="0">
      <selection activeCell="D12" sqref="D12"/>
    </sheetView>
  </sheetViews>
  <sheetFormatPr defaultColWidth="8.25" defaultRowHeight="11.25" x14ac:dyDescent="0.2"/>
  <cols>
    <col min="1" max="1" width="4.375" style="12" customWidth="1"/>
    <col min="2" max="2" width="29.75" style="12" customWidth="1"/>
    <col min="3" max="3" width="1.625" style="12" customWidth="1"/>
    <col min="4" max="4" width="13.625" style="12" customWidth="1"/>
    <col min="5" max="5" width="1.25" style="12" customWidth="1"/>
    <col min="6" max="6" width="13.625" style="12" customWidth="1"/>
    <col min="7" max="7" width="1.25" style="12" customWidth="1"/>
    <col min="8" max="8" width="13.375" style="12" customWidth="1"/>
    <col min="9" max="9" width="1.25" style="12" customWidth="1"/>
    <col min="10" max="10" width="11.625" style="12" customWidth="1"/>
    <col min="11" max="11" width="1.25" style="12" customWidth="1"/>
    <col min="12" max="12" width="13.25" style="12" customWidth="1"/>
    <col min="13" max="13" width="1.25" style="12" customWidth="1"/>
    <col min="14" max="14" width="13" style="12" customWidth="1"/>
    <col min="15" max="15" width="1.25" style="12" customWidth="1"/>
    <col min="16" max="16" width="15" style="12" customWidth="1"/>
    <col min="17" max="17" width="10.5" style="12" customWidth="1"/>
    <col min="18" max="18" width="8.25" style="12" customWidth="1"/>
    <col min="19" max="20" width="8.25" style="12"/>
    <col min="21" max="16384" width="8.25" style="5"/>
  </cols>
  <sheetData>
    <row r="1" spans="1:20" s="1" customFormat="1" ht="24" customHeight="1" x14ac:dyDescent="0.15">
      <c r="A1" s="13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3"/>
      <c r="O1" s="14"/>
      <c r="P1" s="15" t="s">
        <v>1</v>
      </c>
      <c r="Q1" s="16">
        <v>5</v>
      </c>
      <c r="R1" s="17"/>
      <c r="S1" s="18"/>
      <c r="T1" s="18"/>
    </row>
    <row r="2" spans="1:20" s="1" customFormat="1" ht="4.5" customHeight="1" x14ac:dyDescent="0.15">
      <c r="A2" s="13"/>
      <c r="B2" s="13"/>
      <c r="C2" s="13"/>
      <c r="D2" s="13"/>
      <c r="E2" s="13"/>
      <c r="F2" s="13"/>
      <c r="G2" s="13"/>
      <c r="H2" s="19"/>
      <c r="I2" s="19"/>
      <c r="J2" s="13"/>
      <c r="K2" s="13"/>
      <c r="L2" s="13"/>
      <c r="M2" s="20"/>
      <c r="N2" s="13"/>
      <c r="O2" s="20"/>
      <c r="P2" s="13"/>
      <c r="Q2" s="13"/>
      <c r="R2" s="18"/>
      <c r="S2" s="18"/>
      <c r="T2" s="18"/>
    </row>
    <row r="3" spans="1:20" s="1" customFormat="1" ht="12.75" x14ac:dyDescent="0.15">
      <c r="A3" s="13"/>
      <c r="B3" s="13"/>
      <c r="C3" s="13"/>
      <c r="D3" s="13"/>
      <c r="E3" s="13"/>
      <c r="F3" s="13"/>
      <c r="G3" s="13"/>
      <c r="H3" s="19"/>
      <c r="I3" s="19"/>
      <c r="J3" s="13"/>
      <c r="K3" s="13"/>
      <c r="L3" s="13"/>
      <c r="M3" s="14"/>
      <c r="N3" s="13"/>
      <c r="O3" s="14"/>
      <c r="P3" s="13"/>
      <c r="Q3" s="13"/>
      <c r="R3" s="18"/>
      <c r="S3" s="18"/>
      <c r="T3" s="18"/>
    </row>
    <row r="4" spans="1:20" s="1" customFormat="1" ht="12.75" x14ac:dyDescent="0.1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  <c r="S4" s="18"/>
      <c r="T4" s="18"/>
    </row>
    <row r="5" spans="1:20" s="1" customFormat="1" ht="12.75" x14ac:dyDescent="0.15">
      <c r="A5" s="21" t="s">
        <v>30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S5" s="18"/>
      <c r="T5" s="18"/>
    </row>
    <row r="6" spans="1:20" s="1" customFormat="1" ht="6.75" customHeight="1" x14ac:dyDescent="0.15">
      <c r="A6" s="21"/>
      <c r="B6" s="22"/>
      <c r="C6" s="22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  <c r="S6" s="18"/>
      <c r="T6" s="18"/>
    </row>
    <row r="7" spans="1:20" s="1" customFormat="1" ht="12.75" x14ac:dyDescent="0.15">
      <c r="A7" s="21" t="s">
        <v>3</v>
      </c>
      <c r="B7" s="22"/>
      <c r="C7" s="22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  <c r="S7" s="18"/>
      <c r="T7" s="18"/>
    </row>
    <row r="8" spans="1:20" s="4" customFormat="1" ht="8.25" customHeight="1" x14ac:dyDescent="0.15">
      <c r="A8" s="14"/>
      <c r="B8" s="14"/>
      <c r="C8" s="14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7"/>
      <c r="S8" s="27"/>
      <c r="T8" s="27"/>
    </row>
    <row r="9" spans="1:20" s="4" customFormat="1" ht="12" x14ac:dyDescent="0.15">
      <c r="A9" s="26"/>
      <c r="B9" s="26"/>
      <c r="C9" s="26"/>
      <c r="D9" s="28">
        <v>5</v>
      </c>
      <c r="E9" s="28"/>
      <c r="F9" s="29">
        <v>10</v>
      </c>
      <c r="G9" s="29"/>
      <c r="H9" s="29">
        <v>15</v>
      </c>
      <c r="I9" s="29"/>
      <c r="J9" s="29">
        <v>20</v>
      </c>
      <c r="K9" s="29"/>
      <c r="L9" s="29">
        <v>25</v>
      </c>
      <c r="M9" s="26"/>
      <c r="N9" s="29">
        <v>30</v>
      </c>
      <c r="O9" s="26"/>
      <c r="P9" s="26"/>
      <c r="Q9" s="26"/>
      <c r="R9" s="27"/>
      <c r="S9" s="27"/>
      <c r="T9" s="27"/>
    </row>
    <row r="10" spans="1:20" s="4" customFormat="1" ht="12" x14ac:dyDescent="0.15">
      <c r="A10" s="26"/>
      <c r="B10" s="26"/>
      <c r="C10" s="26"/>
      <c r="D10" s="29" t="s">
        <v>4</v>
      </c>
      <c r="E10" s="29"/>
      <c r="F10" s="29" t="s">
        <v>5</v>
      </c>
      <c r="G10" s="29"/>
      <c r="H10" s="29" t="s">
        <v>6</v>
      </c>
      <c r="I10" s="29"/>
      <c r="J10" s="29"/>
      <c r="K10" s="29"/>
      <c r="L10" s="29" t="s">
        <v>7</v>
      </c>
      <c r="M10" s="26"/>
      <c r="N10" s="29" t="s">
        <v>8</v>
      </c>
      <c r="O10" s="26"/>
      <c r="P10" s="29"/>
      <c r="Q10" s="29" t="s">
        <v>9</v>
      </c>
      <c r="R10" s="27"/>
      <c r="S10" s="27"/>
      <c r="T10" s="27"/>
    </row>
    <row r="11" spans="1:20" s="4" customFormat="1" ht="12" x14ac:dyDescent="0.15">
      <c r="A11" s="26"/>
      <c r="B11" s="26"/>
      <c r="C11" s="26"/>
      <c r="D11" s="29" t="s">
        <v>10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6"/>
      <c r="N11" s="29" t="s">
        <v>14</v>
      </c>
      <c r="O11" s="26"/>
      <c r="P11" s="29" t="s">
        <v>15</v>
      </c>
      <c r="Q11" s="29" t="s">
        <v>16</v>
      </c>
      <c r="R11" s="27"/>
      <c r="S11" s="27"/>
      <c r="T11" s="27"/>
    </row>
    <row r="12" spans="1:20" s="2" customFormat="1" ht="6" customHeight="1" x14ac:dyDescent="0.15">
      <c r="A12" s="26"/>
      <c r="B12" s="26"/>
      <c r="C12" s="26"/>
      <c r="D12" s="30"/>
      <c r="E12" s="30"/>
      <c r="F12" s="30" t="s">
        <v>8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17"/>
      <c r="S12" s="17"/>
      <c r="T12" s="17"/>
    </row>
    <row r="13" spans="1:20" s="2" customFormat="1" ht="6" customHeight="1" x14ac:dyDescent="0.15">
      <c r="A13" s="26"/>
      <c r="B13" s="26"/>
      <c r="C13" s="26"/>
      <c r="D13" s="30"/>
      <c r="E13" s="30"/>
      <c r="F13" s="30" t="s">
        <v>8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17"/>
      <c r="S13" s="17"/>
      <c r="T13" s="17"/>
    </row>
    <row r="14" spans="1:20" s="3" customFormat="1" ht="12.75" x14ac:dyDescent="0.15">
      <c r="A14" s="14"/>
      <c r="B14" s="6" t="s">
        <v>17</v>
      </c>
      <c r="C14" s="7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32"/>
      <c r="S14" s="32"/>
      <c r="T14" s="32"/>
    </row>
    <row r="15" spans="1:20" s="2" customForma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7"/>
      <c r="S15" s="17"/>
      <c r="T15" s="17"/>
    </row>
    <row r="16" spans="1:20" s="2" customFormat="1" ht="12.75" x14ac:dyDescent="0.15">
      <c r="A16" s="14"/>
      <c r="B16" s="33" t="s">
        <v>18</v>
      </c>
      <c r="C16" s="3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7"/>
      <c r="S16" s="17"/>
      <c r="T16" s="17"/>
    </row>
    <row r="17" spans="1:20" s="2" customFormat="1" ht="12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7"/>
      <c r="S17" s="17"/>
      <c r="T17" s="17"/>
    </row>
    <row r="18" spans="1:20" s="4" customFormat="1" ht="12.75" customHeight="1" x14ac:dyDescent="0.15">
      <c r="A18" s="26"/>
      <c r="B18" s="26" t="s">
        <v>19</v>
      </c>
      <c r="C18" s="26"/>
      <c r="D18" s="34">
        <v>33568253</v>
      </c>
      <c r="E18" s="34"/>
      <c r="F18" s="34">
        <v>2318083</v>
      </c>
      <c r="G18" s="34"/>
      <c r="H18" s="34">
        <v>12022941</v>
      </c>
      <c r="I18" s="34"/>
      <c r="J18" s="34">
        <v>794122</v>
      </c>
      <c r="K18" s="34"/>
      <c r="L18" s="34">
        <v>6543419</v>
      </c>
      <c r="M18" s="34"/>
      <c r="N18" s="34">
        <v>122105</v>
      </c>
      <c r="O18" s="34"/>
      <c r="P18" s="34">
        <f>SUM(D18:N18)</f>
        <v>55368923</v>
      </c>
      <c r="Q18" s="35">
        <f>P18/$P$34</f>
        <v>0.45802778251871901</v>
      </c>
      <c r="R18" s="27"/>
      <c r="S18" s="27"/>
      <c r="T18" s="27"/>
    </row>
    <row r="19" spans="1:20" s="4" customFormat="1" ht="12.75" customHeight="1" x14ac:dyDescent="0.15">
      <c r="A19" s="26"/>
      <c r="B19" s="26"/>
      <c r="C19" s="26"/>
      <c r="D19" s="30"/>
      <c r="E19" s="30"/>
      <c r="F19" s="30"/>
      <c r="G19" s="36"/>
      <c r="H19" s="30"/>
      <c r="I19" s="36"/>
      <c r="J19" s="30"/>
      <c r="K19" s="36"/>
      <c r="L19" s="30"/>
      <c r="M19" s="36"/>
      <c r="N19" s="30"/>
      <c r="O19" s="30"/>
      <c r="P19" s="30"/>
      <c r="Q19" s="31"/>
      <c r="R19" s="27"/>
      <c r="S19" s="27"/>
      <c r="T19" s="27"/>
    </row>
    <row r="20" spans="1:20" s="4" customFormat="1" ht="12.75" customHeight="1" x14ac:dyDescent="0.15">
      <c r="A20" s="26"/>
      <c r="B20" s="26" t="s">
        <v>20</v>
      </c>
      <c r="C20" s="26"/>
      <c r="D20" s="36">
        <v>1159467</v>
      </c>
      <c r="E20" s="36"/>
      <c r="F20" s="36">
        <v>90314</v>
      </c>
      <c r="G20" s="36"/>
      <c r="H20" s="36">
        <v>395352</v>
      </c>
      <c r="I20" s="36"/>
      <c r="J20" s="36">
        <v>55316</v>
      </c>
      <c r="K20" s="36"/>
      <c r="L20" s="36">
        <v>424138</v>
      </c>
      <c r="M20" s="36"/>
      <c r="N20" s="36">
        <v>9056</v>
      </c>
      <c r="O20" s="36"/>
      <c r="P20" s="36">
        <f>SUM(D20:N20)</f>
        <v>2133643</v>
      </c>
      <c r="Q20" s="35">
        <f>P20/$P$34</f>
        <v>1.7650113439565858E-2</v>
      </c>
      <c r="R20" s="27"/>
      <c r="S20" s="27"/>
      <c r="T20" s="27"/>
    </row>
    <row r="21" spans="1:20" s="4" customFormat="1" ht="12.75" customHeight="1" x14ac:dyDescent="0.15">
      <c r="A21" s="26"/>
      <c r="B21" s="26"/>
      <c r="C21" s="26"/>
      <c r="D21" s="30"/>
      <c r="E21" s="30"/>
      <c r="F21" s="30"/>
      <c r="G21" s="36"/>
      <c r="H21" s="30"/>
      <c r="I21" s="36"/>
      <c r="J21" s="30"/>
      <c r="K21" s="36"/>
      <c r="L21" s="30"/>
      <c r="M21" s="36"/>
      <c r="N21" s="30"/>
      <c r="O21" s="30"/>
      <c r="P21" s="30"/>
      <c r="Q21" s="31"/>
      <c r="R21" s="27"/>
      <c r="S21" s="27"/>
      <c r="T21" s="27"/>
    </row>
    <row r="22" spans="1:20" s="4" customFormat="1" ht="12.75" customHeight="1" x14ac:dyDescent="0.15">
      <c r="A22" s="26"/>
      <c r="B22" s="26" t="s">
        <v>21</v>
      </c>
      <c r="C22" s="26"/>
      <c r="D22" s="36">
        <v>690558</v>
      </c>
      <c r="E22" s="36"/>
      <c r="F22" s="36">
        <v>142297</v>
      </c>
      <c r="G22" s="36"/>
      <c r="H22" s="36">
        <v>310313</v>
      </c>
      <c r="I22" s="36"/>
      <c r="J22" s="36">
        <v>18646</v>
      </c>
      <c r="K22" s="36"/>
      <c r="L22" s="36">
        <v>-134989</v>
      </c>
      <c r="M22" s="36"/>
      <c r="N22" s="36">
        <v>222</v>
      </c>
      <c r="O22" s="36"/>
      <c r="P22" s="36">
        <f>SUM(D22:N22)</f>
        <v>1027047</v>
      </c>
      <c r="Q22" s="35">
        <f>P22/$P$34</f>
        <v>8.4960305251468009E-3</v>
      </c>
      <c r="R22" s="27"/>
      <c r="S22" s="27"/>
      <c r="T22" s="27"/>
    </row>
    <row r="23" spans="1:20" s="4" customFormat="1" ht="12.75" customHeight="1" x14ac:dyDescent="0.15">
      <c r="A23" s="26"/>
      <c r="B23" s="26"/>
      <c r="C23" s="26"/>
      <c r="D23" s="30"/>
      <c r="E23" s="30"/>
      <c r="F23" s="30"/>
      <c r="G23" s="36"/>
      <c r="H23" s="30"/>
      <c r="I23" s="36"/>
      <c r="J23" s="30"/>
      <c r="K23" s="36"/>
      <c r="L23" s="30"/>
      <c r="M23" s="36"/>
      <c r="N23" s="30"/>
      <c r="O23" s="30"/>
      <c r="P23" s="30"/>
      <c r="Q23" s="31"/>
      <c r="R23" s="27"/>
      <c r="S23" s="27"/>
      <c r="T23" s="27"/>
    </row>
    <row r="24" spans="1:20" s="4" customFormat="1" ht="12.75" customHeight="1" x14ac:dyDescent="0.15">
      <c r="A24" s="26"/>
      <c r="B24" s="26" t="s">
        <v>22</v>
      </c>
      <c r="C24" s="26"/>
      <c r="D24" s="36">
        <v>3836997</v>
      </c>
      <c r="E24" s="36"/>
      <c r="F24" s="36">
        <v>940661</v>
      </c>
      <c r="G24" s="36"/>
      <c r="H24" s="36">
        <v>1780716</v>
      </c>
      <c r="I24" s="36"/>
      <c r="J24" s="36">
        <v>58629</v>
      </c>
      <c r="K24" s="36"/>
      <c r="L24" s="36">
        <v>2260847</v>
      </c>
      <c r="M24" s="36"/>
      <c r="N24" s="36">
        <v>251313</v>
      </c>
      <c r="O24" s="36"/>
      <c r="P24" s="36">
        <f>SUM(D24:N24)</f>
        <v>9129163</v>
      </c>
      <c r="Q24" s="35">
        <f>P24/$P$34</f>
        <v>7.5519082882322577E-2</v>
      </c>
      <c r="R24" s="27"/>
      <c r="S24" s="27"/>
      <c r="T24" s="27"/>
    </row>
    <row r="25" spans="1:20" s="4" customFormat="1" ht="12.75" customHeight="1" x14ac:dyDescent="0.15">
      <c r="A25" s="26"/>
      <c r="B25" s="26"/>
      <c r="C25" s="26"/>
      <c r="D25" s="30"/>
      <c r="E25" s="30"/>
      <c r="F25" s="30"/>
      <c r="G25" s="36"/>
      <c r="H25" s="30"/>
      <c r="I25" s="36"/>
      <c r="J25" s="30"/>
      <c r="K25" s="36"/>
      <c r="L25" s="30"/>
      <c r="M25" s="36"/>
      <c r="N25" s="30"/>
      <c r="O25" s="30"/>
      <c r="P25" s="30"/>
      <c r="Q25" s="31"/>
      <c r="R25" s="27"/>
      <c r="S25" s="27"/>
      <c r="T25" s="27"/>
    </row>
    <row r="26" spans="1:20" s="4" customFormat="1" ht="12.75" customHeight="1" x14ac:dyDescent="0.15">
      <c r="A26" s="26"/>
      <c r="B26" s="26" t="s">
        <v>23</v>
      </c>
      <c r="C26" s="26"/>
      <c r="D26" s="36">
        <v>6054592</v>
      </c>
      <c r="E26" s="36"/>
      <c r="F26" s="36">
        <v>1292823</v>
      </c>
      <c r="G26" s="36"/>
      <c r="H26" s="36">
        <v>2587816</v>
      </c>
      <c r="I26" s="36"/>
      <c r="J26" s="36">
        <v>1124330</v>
      </c>
      <c r="K26" s="36"/>
      <c r="L26" s="36">
        <v>7210812</v>
      </c>
      <c r="M26" s="36"/>
      <c r="N26" s="36">
        <v>11238</v>
      </c>
      <c r="O26" s="36"/>
      <c r="P26" s="36">
        <f>SUM(D26:N26)</f>
        <v>18281611</v>
      </c>
      <c r="Q26" s="35">
        <f>P26/$P$34</f>
        <v>0.15123078603497167</v>
      </c>
      <c r="R26" s="27"/>
      <c r="S26" s="27"/>
      <c r="T26" s="27"/>
    </row>
    <row r="27" spans="1:20" s="4" customFormat="1" ht="12.75" customHeight="1" x14ac:dyDescent="0.15">
      <c r="A27" s="26"/>
      <c r="B27" s="26"/>
      <c r="C27" s="26"/>
      <c r="D27" s="30"/>
      <c r="E27" s="30"/>
      <c r="F27" s="30"/>
      <c r="G27" s="36"/>
      <c r="H27" s="30"/>
      <c r="I27" s="36"/>
      <c r="J27" s="30"/>
      <c r="K27" s="36"/>
      <c r="L27" s="30"/>
      <c r="M27" s="36"/>
      <c r="N27" s="30"/>
      <c r="O27" s="30"/>
      <c r="P27" s="30"/>
      <c r="Q27" s="31"/>
      <c r="R27" s="27"/>
      <c r="S27" s="27"/>
      <c r="T27" s="27"/>
    </row>
    <row r="28" spans="1:20" s="4" customFormat="1" ht="12.75" customHeight="1" x14ac:dyDescent="0.15">
      <c r="A28" s="26"/>
      <c r="B28" s="26" t="s">
        <v>24</v>
      </c>
      <c r="C28" s="26"/>
      <c r="D28" s="36">
        <v>5887926</v>
      </c>
      <c r="E28" s="36"/>
      <c r="F28" s="36">
        <v>1050402</v>
      </c>
      <c r="G28" s="36"/>
      <c r="H28" s="36">
        <v>2697995</v>
      </c>
      <c r="I28" s="36"/>
      <c r="J28" s="36">
        <v>94070</v>
      </c>
      <c r="K28" s="36"/>
      <c r="L28" s="36">
        <v>3291759</v>
      </c>
      <c r="M28" s="36"/>
      <c r="N28" s="36">
        <v>1944</v>
      </c>
      <c r="O28" s="36"/>
      <c r="P28" s="36">
        <f>SUM(D28:N28)</f>
        <v>13024096</v>
      </c>
      <c r="Q28" s="35">
        <f>P28/$P$34</f>
        <v>0.10773909780023928</v>
      </c>
      <c r="R28" s="27"/>
      <c r="S28" s="27"/>
      <c r="T28" s="27"/>
    </row>
    <row r="29" spans="1:20" s="4" customFormat="1" ht="12.75" customHeight="1" x14ac:dyDescent="0.15">
      <c r="A29" s="26"/>
      <c r="B29" s="26"/>
      <c r="C29" s="26"/>
      <c r="D29" s="30"/>
      <c r="E29" s="30"/>
      <c r="F29" s="30"/>
      <c r="G29" s="36"/>
      <c r="H29" s="30"/>
      <c r="I29" s="36"/>
      <c r="J29" s="30"/>
      <c r="K29" s="36"/>
      <c r="L29" s="30"/>
      <c r="M29" s="36"/>
      <c r="N29" s="30"/>
      <c r="O29" s="30"/>
      <c r="P29" s="30"/>
      <c r="Q29" s="31"/>
      <c r="R29" s="27"/>
      <c r="S29" s="27"/>
      <c r="T29" s="27"/>
    </row>
    <row r="30" spans="1:20" s="4" customFormat="1" ht="12.75" customHeight="1" x14ac:dyDescent="0.15">
      <c r="A30" s="26"/>
      <c r="B30" s="26" t="s">
        <v>25</v>
      </c>
      <c r="C30" s="26"/>
      <c r="D30" s="36">
        <v>1531440</v>
      </c>
      <c r="E30" s="36"/>
      <c r="F30" s="36">
        <v>3626859</v>
      </c>
      <c r="G30" s="36"/>
      <c r="H30" s="36">
        <v>2154682</v>
      </c>
      <c r="I30" s="36"/>
      <c r="J30" s="36">
        <v>25648</v>
      </c>
      <c r="K30" s="36"/>
      <c r="L30" s="36">
        <v>8405024</v>
      </c>
      <c r="M30" s="36"/>
      <c r="N30" s="36">
        <v>24412</v>
      </c>
      <c r="O30" s="36"/>
      <c r="P30" s="36">
        <f>SUM(D30:N30)</f>
        <v>15768065</v>
      </c>
      <c r="Q30" s="35">
        <f>P30/$P$34</f>
        <v>0.13043800484544418</v>
      </c>
      <c r="R30" s="27"/>
      <c r="S30" s="27"/>
      <c r="T30" s="27"/>
    </row>
    <row r="31" spans="1:20" s="4" customFormat="1" ht="12.75" customHeight="1" x14ac:dyDescent="0.15">
      <c r="A31" s="26"/>
      <c r="B31" s="26"/>
      <c r="C31" s="26"/>
      <c r="D31" s="30"/>
      <c r="E31" s="30"/>
      <c r="F31" s="30"/>
      <c r="G31" s="36"/>
      <c r="H31" s="30"/>
      <c r="I31" s="36"/>
      <c r="J31" s="30"/>
      <c r="K31" s="36"/>
      <c r="L31" s="30"/>
      <c r="M31" s="36"/>
      <c r="N31" s="30"/>
      <c r="O31" s="30"/>
      <c r="P31" s="30"/>
      <c r="Q31" s="31"/>
      <c r="R31" s="27"/>
      <c r="S31" s="27"/>
      <c r="T31" s="27"/>
    </row>
    <row r="32" spans="1:20" s="4" customFormat="1" ht="12.75" customHeight="1" x14ac:dyDescent="0.15">
      <c r="A32" s="26"/>
      <c r="B32" s="26" t="s">
        <v>26</v>
      </c>
      <c r="C32" s="26"/>
      <c r="D32" s="37">
        <v>0</v>
      </c>
      <c r="E32" s="36"/>
      <c r="F32" s="37">
        <v>0</v>
      </c>
      <c r="G32" s="36"/>
      <c r="H32" s="37">
        <v>0</v>
      </c>
      <c r="I32" s="36"/>
      <c r="J32" s="37">
        <v>0</v>
      </c>
      <c r="K32" s="36"/>
      <c r="L32" s="37">
        <v>6152964</v>
      </c>
      <c r="M32" s="36"/>
      <c r="N32" s="37">
        <v>0</v>
      </c>
      <c r="O32" s="36"/>
      <c r="P32" s="37">
        <f>SUM(D32:N32)</f>
        <v>6152964</v>
      </c>
      <c r="Q32" s="35">
        <f>P32/$P$34</f>
        <v>5.0899101953590598E-2</v>
      </c>
      <c r="R32" s="27"/>
      <c r="S32" s="27"/>
      <c r="T32" s="27"/>
    </row>
    <row r="33" spans="1:20" s="4" customFormat="1" ht="12.75" customHeight="1" x14ac:dyDescent="0.15">
      <c r="A33" s="26"/>
      <c r="B33" s="26"/>
      <c r="C33" s="26"/>
      <c r="D33" s="30"/>
      <c r="E33" s="30"/>
      <c r="F33" s="30" t="s">
        <v>8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27"/>
      <c r="S33" s="27"/>
      <c r="T33" s="27"/>
    </row>
    <row r="34" spans="1:20" s="4" customFormat="1" ht="12.75" customHeight="1" x14ac:dyDescent="0.15">
      <c r="A34" s="26"/>
      <c r="B34" s="26" t="s">
        <v>27</v>
      </c>
      <c r="C34" s="26"/>
      <c r="D34" s="38">
        <f>SUM(D18:D33)</f>
        <v>52729233</v>
      </c>
      <c r="E34" s="30"/>
      <c r="F34" s="38">
        <f>SUM(F18:F33)</f>
        <v>9461439</v>
      </c>
      <c r="G34" s="30"/>
      <c r="H34" s="38">
        <f>SUM(H18:H33)</f>
        <v>21949815</v>
      </c>
      <c r="I34" s="30"/>
      <c r="J34" s="38">
        <f>SUM(J18:J33)</f>
        <v>2170761</v>
      </c>
      <c r="K34" s="30"/>
      <c r="L34" s="38">
        <v>34153974</v>
      </c>
      <c r="M34" s="30"/>
      <c r="N34" s="38">
        <f>SUM(N18:N33)</f>
        <v>420290</v>
      </c>
      <c r="O34" s="36"/>
      <c r="P34" s="38">
        <f>IF((SUM(D34:N34))=(SUM(P18,P20,P22,P24,P26,P28,P30,P32)),(SUM(D34:N34)),"ERROR")</f>
        <v>120885512</v>
      </c>
      <c r="Q34" s="35">
        <f>P34/$P$34</f>
        <v>1</v>
      </c>
      <c r="R34" s="27"/>
      <c r="S34" s="27"/>
      <c r="T34" s="27"/>
    </row>
    <row r="35" spans="1:20" s="4" customFormat="1" ht="12.75" customHeight="1" x14ac:dyDescent="0.15">
      <c r="A35" s="26"/>
      <c r="B35" s="26"/>
      <c r="C35" s="26"/>
      <c r="D35" s="39"/>
      <c r="E35" s="30"/>
      <c r="F35" s="39"/>
      <c r="G35" s="30"/>
      <c r="H35" s="39"/>
      <c r="I35" s="30"/>
      <c r="J35" s="39"/>
      <c r="K35" s="30"/>
      <c r="L35" s="39"/>
      <c r="M35" s="30"/>
      <c r="N35" s="39"/>
      <c r="O35" s="36"/>
      <c r="P35" s="39"/>
      <c r="Q35" s="40"/>
      <c r="R35" s="27"/>
      <c r="S35" s="27"/>
      <c r="T35" s="27"/>
    </row>
    <row r="36" spans="1:20" s="4" customFormat="1" ht="12.75" customHeight="1" x14ac:dyDescent="0.2">
      <c r="A36" s="26"/>
      <c r="B36" s="41" t="s">
        <v>28</v>
      </c>
      <c r="C36" s="42"/>
      <c r="D36" s="37">
        <v>1121976</v>
      </c>
      <c r="E36" s="36"/>
      <c r="F36" s="37">
        <v>1472504</v>
      </c>
      <c r="G36" s="43"/>
      <c r="H36" s="37">
        <v>595629</v>
      </c>
      <c r="I36" s="43"/>
      <c r="J36" s="37">
        <v>14788</v>
      </c>
      <c r="K36" s="43"/>
      <c r="L36" s="37">
        <v>12603050</v>
      </c>
      <c r="M36" s="43"/>
      <c r="N36" s="37">
        <v>233083</v>
      </c>
      <c r="O36" s="36"/>
      <c r="P36" s="37">
        <f>SUM(D36:N36)</f>
        <v>16041030</v>
      </c>
      <c r="Q36" s="26"/>
      <c r="R36" s="27"/>
      <c r="S36" s="27"/>
      <c r="T36" s="27"/>
    </row>
    <row r="37" spans="1:20" s="4" customFormat="1" ht="12.75" customHeight="1" x14ac:dyDescent="0.15">
      <c r="A37" s="26"/>
      <c r="B37" s="26"/>
      <c r="C37" s="26"/>
      <c r="D37" s="39"/>
      <c r="E37" s="30"/>
      <c r="F37" s="39"/>
      <c r="G37" s="30"/>
      <c r="H37" s="39"/>
      <c r="I37" s="30"/>
      <c r="J37" s="39"/>
      <c r="K37" s="30"/>
      <c r="L37" s="39"/>
      <c r="M37" s="30"/>
      <c r="N37" s="39"/>
      <c r="O37" s="36"/>
      <c r="P37" s="39"/>
      <c r="Q37" s="26"/>
      <c r="R37" s="27"/>
      <c r="S37" s="27"/>
      <c r="T37" s="27"/>
    </row>
    <row r="38" spans="1:20" s="4" customFormat="1" ht="12.75" customHeight="1" x14ac:dyDescent="0.15">
      <c r="A38" s="26"/>
      <c r="B38" s="26" t="s">
        <v>29</v>
      </c>
      <c r="C38" s="26"/>
      <c r="D38" s="37">
        <f>SUM(D34+D36)</f>
        <v>53851209</v>
      </c>
      <c r="E38" s="44"/>
      <c r="F38" s="37">
        <f>SUM(F34+F36)</f>
        <v>10933943</v>
      </c>
      <c r="G38" s="44"/>
      <c r="H38" s="37">
        <f>SUM(H34+H36)</f>
        <v>22545444</v>
      </c>
      <c r="I38" s="44"/>
      <c r="J38" s="37">
        <f>SUM(J34+J36)</f>
        <v>2185549</v>
      </c>
      <c r="K38" s="44"/>
      <c r="L38" s="37">
        <f>SUM(L34+L36)</f>
        <v>46757024</v>
      </c>
      <c r="M38" s="44"/>
      <c r="N38" s="37">
        <f>SUM(N34+N36)</f>
        <v>653373</v>
      </c>
      <c r="O38" s="34"/>
      <c r="P38" s="45">
        <f>IF((SUM(D38:N38))=(SUM(P34,P36)),(SUM(D38:N38)),"ERROR")</f>
        <v>136926542</v>
      </c>
      <c r="Q38" s="26"/>
      <c r="R38" s="27"/>
      <c r="S38" s="27"/>
      <c r="T38" s="27"/>
    </row>
    <row r="39" spans="1:20" ht="12" x14ac:dyDescent="0.2">
      <c r="A39" s="8"/>
      <c r="B39" s="8"/>
      <c r="C39" s="8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1"/>
    </row>
    <row r="40" spans="1:20" ht="12" x14ac:dyDescent="0.2">
      <c r="A40" s="8"/>
      <c r="B40" s="8"/>
      <c r="C40" s="8"/>
      <c r="D40" s="9"/>
      <c r="E40" s="10"/>
      <c r="F40" s="9"/>
      <c r="G40" s="10"/>
      <c r="H40" s="9"/>
      <c r="I40" s="10"/>
      <c r="J40" s="9"/>
      <c r="K40" s="10"/>
      <c r="L40" s="9"/>
      <c r="M40" s="10"/>
      <c r="N40" s="9"/>
      <c r="O40" s="10"/>
      <c r="P40" s="9"/>
      <c r="Q40" s="11"/>
    </row>
    <row r="41" spans="1:20" ht="36" customHeight="1" x14ac:dyDescent="0.2">
      <c r="A41" s="8"/>
      <c r="B41" s="8"/>
      <c r="C41" s="8"/>
      <c r="D41" s="9"/>
      <c r="E41" s="10"/>
      <c r="F41" s="9"/>
      <c r="G41" s="10"/>
      <c r="H41" s="9"/>
      <c r="I41" s="10"/>
      <c r="J41" s="9"/>
      <c r="K41" s="10"/>
      <c r="L41" s="9"/>
      <c r="M41" s="10"/>
      <c r="N41" s="9"/>
      <c r="O41" s="10"/>
      <c r="P41" s="9"/>
      <c r="Q41" s="11"/>
    </row>
    <row r="42" spans="1:20" s="1" customFormat="1" ht="24" customHeight="1" x14ac:dyDescent="0.15">
      <c r="A42" s="13"/>
      <c r="B42" s="13" t="s">
        <v>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3"/>
      <c r="O42" s="14"/>
      <c r="P42" s="15" t="s">
        <v>1</v>
      </c>
      <c r="Q42" s="16">
        <f>1+Q1</f>
        <v>6</v>
      </c>
      <c r="R42" s="17"/>
      <c r="S42" s="18"/>
      <c r="T42" s="18"/>
    </row>
    <row r="43" spans="1:20" s="1" customFormat="1" ht="4.5" customHeight="1" x14ac:dyDescent="0.15">
      <c r="A43" s="13"/>
      <c r="B43" s="13"/>
      <c r="C43" s="13"/>
      <c r="D43" s="13"/>
      <c r="E43" s="13"/>
      <c r="F43" s="13"/>
      <c r="G43" s="13"/>
      <c r="H43" s="19"/>
      <c r="I43" s="19"/>
      <c r="J43" s="13"/>
      <c r="K43" s="13"/>
      <c r="L43" s="13"/>
      <c r="M43" s="20"/>
      <c r="N43" s="13"/>
      <c r="O43" s="20"/>
      <c r="P43" s="13"/>
      <c r="Q43" s="13"/>
      <c r="R43" s="18"/>
      <c r="S43" s="18"/>
      <c r="T43" s="18"/>
    </row>
    <row r="44" spans="1:20" s="1" customFormat="1" ht="12.75" x14ac:dyDescent="0.15">
      <c r="A44" s="13"/>
      <c r="B44" s="13"/>
      <c r="C44" s="13"/>
      <c r="D44" s="13"/>
      <c r="E44" s="13"/>
      <c r="F44" s="13"/>
      <c r="G44" s="13"/>
      <c r="H44" s="19"/>
      <c r="I44" s="19"/>
      <c r="J44" s="13"/>
      <c r="K44" s="13"/>
      <c r="L44" s="13"/>
      <c r="M44" s="14"/>
      <c r="N44" s="13"/>
      <c r="O44" s="14"/>
      <c r="P44" s="13"/>
      <c r="Q44" s="13"/>
      <c r="R44" s="18"/>
      <c r="S44" s="18"/>
      <c r="T44" s="18"/>
    </row>
    <row r="45" spans="1:20" s="1" customFormat="1" ht="12.75" x14ac:dyDescent="0.15">
      <c r="A45" s="21" t="s">
        <v>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/>
      <c r="S45" s="18"/>
      <c r="T45" s="18"/>
    </row>
    <row r="46" spans="1:20" s="1" customFormat="1" ht="12.75" x14ac:dyDescent="0.15">
      <c r="A46" s="21" t="s">
        <v>31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  <c r="S46" s="18"/>
      <c r="T46" s="18"/>
    </row>
    <row r="47" spans="1:20" s="1" customFormat="1" ht="6.75" customHeight="1" x14ac:dyDescent="0.15">
      <c r="A47" s="21"/>
      <c r="B47" s="22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  <c r="S47" s="18"/>
      <c r="T47" s="18"/>
    </row>
    <row r="48" spans="1:20" s="1" customFormat="1" ht="12.75" x14ac:dyDescent="0.15">
      <c r="A48" s="21" t="s">
        <v>3</v>
      </c>
      <c r="B48" s="22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  <c r="S48" s="18"/>
      <c r="T48" s="18"/>
    </row>
    <row r="49" spans="1:20" s="4" customFormat="1" ht="8.25" customHeight="1" x14ac:dyDescent="0.15">
      <c r="A49" s="14"/>
      <c r="B49" s="14"/>
      <c r="C49" s="14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7"/>
      <c r="S49" s="27"/>
      <c r="T49" s="27"/>
    </row>
    <row r="50" spans="1:20" s="4" customFormat="1" ht="12" x14ac:dyDescent="0.15">
      <c r="A50" s="26"/>
      <c r="B50" s="26"/>
      <c r="C50" s="26"/>
      <c r="D50" s="28">
        <v>5</v>
      </c>
      <c r="E50" s="28"/>
      <c r="F50" s="29">
        <v>10</v>
      </c>
      <c r="G50" s="29"/>
      <c r="H50" s="29">
        <v>15</v>
      </c>
      <c r="I50" s="29"/>
      <c r="J50" s="29">
        <v>20</v>
      </c>
      <c r="K50" s="29"/>
      <c r="L50" s="29">
        <v>25</v>
      </c>
      <c r="M50" s="26"/>
      <c r="N50" s="29">
        <v>30</v>
      </c>
      <c r="O50" s="26"/>
      <c r="P50" s="26"/>
      <c r="Q50" s="26"/>
      <c r="R50" s="27"/>
      <c r="S50" s="27"/>
      <c r="T50" s="27"/>
    </row>
    <row r="51" spans="1:20" s="4" customFormat="1" ht="12" x14ac:dyDescent="0.15">
      <c r="A51" s="26"/>
      <c r="B51" s="26"/>
      <c r="C51" s="26"/>
      <c r="D51" s="29" t="s">
        <v>4</v>
      </c>
      <c r="E51" s="29"/>
      <c r="F51" s="29" t="s">
        <v>5</v>
      </c>
      <c r="G51" s="29"/>
      <c r="H51" s="29" t="s">
        <v>6</v>
      </c>
      <c r="I51" s="29"/>
      <c r="J51" s="29"/>
      <c r="K51" s="29"/>
      <c r="L51" s="29" t="s">
        <v>7</v>
      </c>
      <c r="M51" s="26"/>
      <c r="N51" s="29" t="s">
        <v>8</v>
      </c>
      <c r="O51" s="26"/>
      <c r="P51" s="29"/>
      <c r="Q51" s="29" t="s">
        <v>9</v>
      </c>
      <c r="R51" s="27"/>
      <c r="S51" s="27"/>
      <c r="T51" s="27"/>
    </row>
    <row r="52" spans="1:20" s="4" customFormat="1" ht="12" x14ac:dyDescent="0.15">
      <c r="A52" s="26"/>
      <c r="B52" s="26"/>
      <c r="C52" s="26"/>
      <c r="D52" s="29" t="s">
        <v>10</v>
      </c>
      <c r="E52" s="29"/>
      <c r="F52" s="29" t="s">
        <v>10</v>
      </c>
      <c r="G52" s="29"/>
      <c r="H52" s="29" t="s">
        <v>11</v>
      </c>
      <c r="I52" s="29"/>
      <c r="J52" s="29" t="s">
        <v>12</v>
      </c>
      <c r="K52" s="29"/>
      <c r="L52" s="29" t="s">
        <v>13</v>
      </c>
      <c r="M52" s="26"/>
      <c r="N52" s="29" t="s">
        <v>14</v>
      </c>
      <c r="O52" s="26"/>
      <c r="P52" s="29" t="s">
        <v>15</v>
      </c>
      <c r="Q52" s="29" t="s">
        <v>16</v>
      </c>
      <c r="R52" s="27"/>
      <c r="S52" s="27"/>
      <c r="T52" s="27"/>
    </row>
    <row r="53" spans="1:20" s="2" customFormat="1" ht="6" customHeight="1" x14ac:dyDescent="0.15">
      <c r="A53" s="26"/>
      <c r="B53" s="26"/>
      <c r="C53" s="26"/>
      <c r="D53" s="30"/>
      <c r="E53" s="30"/>
      <c r="F53" s="30" t="s">
        <v>8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17"/>
      <c r="S53" s="17"/>
      <c r="T53" s="17"/>
    </row>
    <row r="54" spans="1:20" s="2" customFormat="1" ht="6" customHeight="1" x14ac:dyDescent="0.15">
      <c r="A54" s="26"/>
      <c r="B54" s="26"/>
      <c r="C54" s="26"/>
      <c r="D54" s="30"/>
      <c r="E54" s="30"/>
      <c r="F54" s="30" t="s">
        <v>8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17"/>
      <c r="S54" s="17"/>
      <c r="T54" s="17"/>
    </row>
    <row r="55" spans="1:20" s="3" customFormat="1" ht="12.75" x14ac:dyDescent="0.15">
      <c r="A55" s="14"/>
      <c r="B55" s="6" t="s">
        <v>17</v>
      </c>
      <c r="C55" s="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32"/>
      <c r="S55" s="32"/>
      <c r="T55" s="32"/>
    </row>
    <row r="56" spans="1:20" s="2" customForma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7"/>
      <c r="S56" s="17"/>
      <c r="T56" s="17"/>
    </row>
    <row r="57" spans="1:20" s="2" customFormat="1" ht="12.75" x14ac:dyDescent="0.15">
      <c r="A57" s="14"/>
      <c r="B57" s="33" t="s">
        <v>18</v>
      </c>
      <c r="C57" s="3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7"/>
      <c r="S57" s="17"/>
      <c r="T57" s="17"/>
    </row>
    <row r="58" spans="1:20" s="2" customFormat="1" ht="12" customHeight="1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7"/>
      <c r="S58" s="17"/>
      <c r="T58" s="17"/>
    </row>
    <row r="59" spans="1:20" s="4" customFormat="1" ht="12.75" customHeight="1" x14ac:dyDescent="0.15">
      <c r="A59" s="26"/>
      <c r="B59" s="26" t="s">
        <v>19</v>
      </c>
      <c r="C59" s="26"/>
      <c r="D59" s="34">
        <v>35625500</v>
      </c>
      <c r="E59" s="34"/>
      <c r="F59" s="34">
        <v>1922000</v>
      </c>
      <c r="G59" s="34"/>
      <c r="H59" s="34">
        <v>13389900</v>
      </c>
      <c r="I59" s="34"/>
      <c r="J59" s="34">
        <v>1172600</v>
      </c>
      <c r="K59" s="34"/>
      <c r="L59" s="34">
        <v>8218400</v>
      </c>
      <c r="M59" s="34"/>
      <c r="N59" s="34">
        <v>37000</v>
      </c>
      <c r="O59" s="34"/>
      <c r="P59" s="34">
        <f>SUM(D59,F59,H59,J59,L59,N59)</f>
        <v>60365400</v>
      </c>
      <c r="Q59" s="35">
        <f>P59/$P$75</f>
        <v>0.45880335696055524</v>
      </c>
      <c r="R59" s="27"/>
      <c r="S59" s="27"/>
      <c r="T59" s="27"/>
    </row>
    <row r="60" spans="1:20" s="4" customFormat="1" ht="12.75" customHeight="1" x14ac:dyDescent="0.15">
      <c r="A60" s="26"/>
      <c r="B60" s="26"/>
      <c r="C60" s="26"/>
      <c r="D60" s="30"/>
      <c r="E60" s="30"/>
      <c r="F60" s="30"/>
      <c r="G60" s="36"/>
      <c r="H60" s="30"/>
      <c r="I60" s="36"/>
      <c r="J60" s="30"/>
      <c r="K60" s="36"/>
      <c r="L60" s="30"/>
      <c r="M60" s="36"/>
      <c r="N60" s="30"/>
      <c r="O60" s="30"/>
      <c r="P60" s="30"/>
      <c r="Q60" s="31"/>
      <c r="R60" s="27"/>
      <c r="S60" s="27"/>
      <c r="T60" s="27"/>
    </row>
    <row r="61" spans="1:20" s="4" customFormat="1" ht="12.75" customHeight="1" x14ac:dyDescent="0.15">
      <c r="A61" s="26"/>
      <c r="B61" s="26" t="s">
        <v>20</v>
      </c>
      <c r="C61" s="26"/>
      <c r="D61" s="36">
        <v>1173200</v>
      </c>
      <c r="E61" s="36"/>
      <c r="F61" s="36">
        <v>55300</v>
      </c>
      <c r="G61" s="36"/>
      <c r="H61" s="36">
        <v>423900</v>
      </c>
      <c r="I61" s="36"/>
      <c r="J61" s="36">
        <v>37400</v>
      </c>
      <c r="K61" s="36"/>
      <c r="L61" s="36">
        <v>1244600</v>
      </c>
      <c r="M61" s="36"/>
      <c r="N61" s="36">
        <v>0</v>
      </c>
      <c r="O61" s="36"/>
      <c r="P61" s="36">
        <f>SUM(D61,F61,H61,J61,L61,N61)</f>
        <v>2934400</v>
      </c>
      <c r="Q61" s="35">
        <f>P61/$P$75</f>
        <v>2.2302719283978128E-2</v>
      </c>
      <c r="R61" s="27"/>
      <c r="S61" s="27"/>
      <c r="T61" s="27"/>
    </row>
    <row r="62" spans="1:20" s="4" customFormat="1" ht="12.75" customHeight="1" x14ac:dyDescent="0.15">
      <c r="A62" s="26"/>
      <c r="B62" s="26"/>
      <c r="C62" s="26"/>
      <c r="D62" s="30"/>
      <c r="E62" s="30"/>
      <c r="F62" s="30"/>
      <c r="G62" s="36"/>
      <c r="H62" s="30"/>
      <c r="I62" s="36"/>
      <c r="J62" s="30"/>
      <c r="K62" s="36"/>
      <c r="L62" s="30"/>
      <c r="M62" s="36"/>
      <c r="N62" s="30"/>
      <c r="O62" s="30"/>
      <c r="P62" s="30"/>
      <c r="Q62" s="31"/>
      <c r="R62" s="27"/>
      <c r="S62" s="27"/>
      <c r="T62" s="27"/>
    </row>
    <row r="63" spans="1:20" s="4" customFormat="1" ht="12.75" customHeight="1" x14ac:dyDescent="0.15">
      <c r="A63" s="26"/>
      <c r="B63" s="26" t="s">
        <v>21</v>
      </c>
      <c r="C63" s="26"/>
      <c r="D63" s="36">
        <v>696300</v>
      </c>
      <c r="E63" s="36"/>
      <c r="F63" s="36">
        <v>139500</v>
      </c>
      <c r="G63" s="36"/>
      <c r="H63" s="36">
        <v>294500</v>
      </c>
      <c r="I63" s="36"/>
      <c r="J63" s="36">
        <v>6400</v>
      </c>
      <c r="K63" s="36"/>
      <c r="L63" s="36">
        <v>173500</v>
      </c>
      <c r="M63" s="36"/>
      <c r="N63" s="36">
        <v>0</v>
      </c>
      <c r="O63" s="36"/>
      <c r="P63" s="36">
        <f>SUM(D63,F63,H63,J63,L63,N63)</f>
        <v>1310200</v>
      </c>
      <c r="Q63" s="35">
        <f>P63/$P$75</f>
        <v>9.9580911961110082E-3</v>
      </c>
      <c r="R63" s="27"/>
      <c r="S63" s="27"/>
      <c r="T63" s="27"/>
    </row>
    <row r="64" spans="1:20" s="4" customFormat="1" ht="12.75" customHeight="1" x14ac:dyDescent="0.15">
      <c r="A64" s="26"/>
      <c r="B64" s="26"/>
      <c r="C64" s="26"/>
      <c r="D64" s="30"/>
      <c r="E64" s="30"/>
      <c r="F64" s="30"/>
      <c r="G64" s="36"/>
      <c r="H64" s="30"/>
      <c r="I64" s="36"/>
      <c r="J64" s="30"/>
      <c r="K64" s="36"/>
      <c r="L64" s="30"/>
      <c r="M64" s="36"/>
      <c r="N64" s="30"/>
      <c r="O64" s="30"/>
      <c r="P64" s="30"/>
      <c r="Q64" s="31"/>
      <c r="R64" s="27"/>
      <c r="S64" s="27"/>
      <c r="T64" s="27"/>
    </row>
    <row r="65" spans="1:20" s="4" customFormat="1" ht="12.75" customHeight="1" x14ac:dyDescent="0.15">
      <c r="A65" s="26"/>
      <c r="B65" s="26" t="s">
        <v>22</v>
      </c>
      <c r="C65" s="26"/>
      <c r="D65" s="36">
        <v>4755300</v>
      </c>
      <c r="E65" s="36"/>
      <c r="F65" s="36">
        <v>991800</v>
      </c>
      <c r="G65" s="36"/>
      <c r="H65" s="36">
        <v>2011500</v>
      </c>
      <c r="I65" s="36"/>
      <c r="J65" s="36">
        <v>37800</v>
      </c>
      <c r="K65" s="36"/>
      <c r="L65" s="36">
        <v>2425300</v>
      </c>
      <c r="M65" s="36"/>
      <c r="N65" s="36">
        <v>264800</v>
      </c>
      <c r="O65" s="36"/>
      <c r="P65" s="36">
        <f>SUM(D65,F65,H65,J65,L65,N65)</f>
        <v>10486500</v>
      </c>
      <c r="Q65" s="35">
        <f>P65/$P$75</f>
        <v>7.9701971705097005E-2</v>
      </c>
      <c r="R65" s="27"/>
      <c r="S65" s="27"/>
      <c r="T65" s="27"/>
    </row>
    <row r="66" spans="1:20" s="4" customFormat="1" ht="12.75" customHeight="1" x14ac:dyDescent="0.15">
      <c r="A66" s="26"/>
      <c r="B66" s="26"/>
      <c r="C66" s="26"/>
      <c r="D66" s="30"/>
      <c r="E66" s="30"/>
      <c r="F66" s="30"/>
      <c r="G66" s="36"/>
      <c r="H66" s="30"/>
      <c r="I66" s="36"/>
      <c r="J66" s="30"/>
      <c r="K66" s="36"/>
      <c r="L66" s="30"/>
      <c r="M66" s="36"/>
      <c r="N66" s="30"/>
      <c r="O66" s="30"/>
      <c r="P66" s="30"/>
      <c r="Q66" s="31"/>
      <c r="R66" s="27"/>
      <c r="S66" s="27"/>
      <c r="T66" s="27"/>
    </row>
    <row r="67" spans="1:20" s="4" customFormat="1" ht="12.75" customHeight="1" x14ac:dyDescent="0.15">
      <c r="A67" s="26"/>
      <c r="B67" s="26" t="s">
        <v>23</v>
      </c>
      <c r="C67" s="26"/>
      <c r="D67" s="36">
        <v>7324900</v>
      </c>
      <c r="E67" s="36"/>
      <c r="F67" s="36">
        <v>1594700</v>
      </c>
      <c r="G67" s="36"/>
      <c r="H67" s="36">
        <v>3130000</v>
      </c>
      <c r="I67" s="36"/>
      <c r="J67" s="36">
        <v>1252400</v>
      </c>
      <c r="K67" s="36"/>
      <c r="L67" s="36">
        <v>6968700</v>
      </c>
      <c r="M67" s="36"/>
      <c r="N67" s="36">
        <v>0</v>
      </c>
      <c r="O67" s="36"/>
      <c r="P67" s="36">
        <f>SUM(D67,F67,H67,J67,L67,N67)</f>
        <v>20270700</v>
      </c>
      <c r="Q67" s="35">
        <f>P67/$P$75</f>
        <v>0.15406615723477898</v>
      </c>
      <c r="R67" s="27"/>
      <c r="S67" s="27"/>
      <c r="T67" s="27"/>
    </row>
    <row r="68" spans="1:20" s="4" customFormat="1" ht="12.75" customHeight="1" x14ac:dyDescent="0.15">
      <c r="A68" s="26"/>
      <c r="B68" s="26"/>
      <c r="C68" s="26"/>
      <c r="D68" s="30"/>
      <c r="E68" s="30"/>
      <c r="F68" s="30"/>
      <c r="G68" s="36"/>
      <c r="H68" s="30"/>
      <c r="I68" s="36"/>
      <c r="J68" s="30"/>
      <c r="K68" s="36"/>
      <c r="L68" s="30"/>
      <c r="M68" s="36"/>
      <c r="N68" s="30"/>
      <c r="O68" s="30"/>
      <c r="P68" s="30"/>
      <c r="Q68" s="31"/>
      <c r="R68" s="27"/>
      <c r="S68" s="27"/>
      <c r="T68" s="27"/>
    </row>
    <row r="69" spans="1:20" s="4" customFormat="1" ht="12.75" customHeight="1" x14ac:dyDescent="0.15">
      <c r="A69" s="26"/>
      <c r="B69" s="26" t="s">
        <v>24</v>
      </c>
      <c r="C69" s="26"/>
      <c r="D69" s="36">
        <v>6174900</v>
      </c>
      <c r="E69" s="36"/>
      <c r="F69" s="36">
        <v>1473800</v>
      </c>
      <c r="G69" s="36"/>
      <c r="H69" s="36">
        <v>2944600</v>
      </c>
      <c r="I69" s="36"/>
      <c r="J69" s="36">
        <v>136000</v>
      </c>
      <c r="K69" s="36"/>
      <c r="L69" s="36">
        <v>2391700</v>
      </c>
      <c r="M69" s="36"/>
      <c r="N69" s="36">
        <v>20000</v>
      </c>
      <c r="O69" s="36"/>
      <c r="P69" s="36">
        <f>SUM(D69,F69,H69,J69,L69,N69)</f>
        <v>13141000</v>
      </c>
      <c r="Q69" s="35">
        <f>P69/$P$75</f>
        <v>9.9877328963589349E-2</v>
      </c>
      <c r="R69" s="27"/>
      <c r="S69" s="27"/>
      <c r="T69" s="27"/>
    </row>
    <row r="70" spans="1:20" s="4" customFormat="1" ht="12.75" customHeight="1" x14ac:dyDescent="0.15">
      <c r="A70" s="26"/>
      <c r="B70" s="26"/>
      <c r="C70" s="26"/>
      <c r="D70" s="30"/>
      <c r="E70" s="30"/>
      <c r="F70" s="30"/>
      <c r="G70" s="36"/>
      <c r="H70" s="30"/>
      <c r="I70" s="36"/>
      <c r="J70" s="30"/>
      <c r="K70" s="36"/>
      <c r="L70" s="30"/>
      <c r="M70" s="36"/>
      <c r="N70" s="30"/>
      <c r="O70" s="30"/>
      <c r="P70" s="30"/>
      <c r="Q70" s="31"/>
      <c r="R70" s="27"/>
      <c r="S70" s="27"/>
      <c r="T70" s="27"/>
    </row>
    <row r="71" spans="1:20" s="4" customFormat="1" ht="12.75" customHeight="1" x14ac:dyDescent="0.15">
      <c r="A71" s="26"/>
      <c r="B71" s="26" t="s">
        <v>25</v>
      </c>
      <c r="C71" s="26"/>
      <c r="D71" s="36">
        <v>1972400</v>
      </c>
      <c r="E71" s="36"/>
      <c r="F71" s="36">
        <v>4088600</v>
      </c>
      <c r="G71" s="36"/>
      <c r="H71" s="36">
        <v>2102800</v>
      </c>
      <c r="I71" s="36"/>
      <c r="J71" s="36">
        <v>18900</v>
      </c>
      <c r="K71" s="36"/>
      <c r="L71" s="36">
        <v>8148200</v>
      </c>
      <c r="M71" s="36"/>
      <c r="N71" s="36">
        <v>0</v>
      </c>
      <c r="O71" s="36"/>
      <c r="P71" s="36">
        <f>SUM(D71,F71,H71,J71,L71,N71)</f>
        <v>16330900</v>
      </c>
      <c r="Q71" s="35">
        <f>P71/$P$75</f>
        <v>0.1241219596356047</v>
      </c>
      <c r="R71" s="27"/>
      <c r="S71" s="27"/>
      <c r="T71" s="27"/>
    </row>
    <row r="72" spans="1:20" s="4" customFormat="1" ht="12.75" customHeight="1" x14ac:dyDescent="0.15">
      <c r="A72" s="26"/>
      <c r="B72" s="26"/>
      <c r="C72" s="26"/>
      <c r="D72" s="30"/>
      <c r="E72" s="30"/>
      <c r="F72" s="30"/>
      <c r="G72" s="36"/>
      <c r="H72" s="30"/>
      <c r="I72" s="36"/>
      <c r="J72" s="30"/>
      <c r="K72" s="36"/>
      <c r="L72" s="30"/>
      <c r="M72" s="36"/>
      <c r="N72" s="30"/>
      <c r="O72" s="30"/>
      <c r="P72" s="30"/>
      <c r="Q72" s="31"/>
      <c r="R72" s="27"/>
      <c r="S72" s="27"/>
      <c r="T72" s="27"/>
    </row>
    <row r="73" spans="1:20" s="4" customFormat="1" ht="12.75" customHeight="1" x14ac:dyDescent="0.15">
      <c r="A73" s="26"/>
      <c r="B73" s="26" t="s">
        <v>26</v>
      </c>
      <c r="C73" s="26"/>
      <c r="D73" s="37">
        <v>0</v>
      </c>
      <c r="E73" s="36"/>
      <c r="F73" s="37">
        <v>0</v>
      </c>
      <c r="G73" s="36"/>
      <c r="H73" s="37">
        <v>0</v>
      </c>
      <c r="I73" s="36"/>
      <c r="J73" s="37">
        <v>0</v>
      </c>
      <c r="K73" s="36"/>
      <c r="L73" s="37">
        <v>6732300</v>
      </c>
      <c r="M73" s="36"/>
      <c r="N73" s="37">
        <v>0</v>
      </c>
      <c r="O73" s="36"/>
      <c r="P73" s="37">
        <f>SUM(D73,F73,H73,J73,L73,N73)</f>
        <v>6732300</v>
      </c>
      <c r="Q73" s="35">
        <f>P73/$P$75</f>
        <v>5.1168415020285567E-2</v>
      </c>
      <c r="R73" s="27"/>
      <c r="S73" s="27"/>
      <c r="T73" s="27"/>
    </row>
    <row r="74" spans="1:20" s="4" customFormat="1" ht="12.75" customHeight="1" x14ac:dyDescent="0.15">
      <c r="A74" s="26"/>
      <c r="B74" s="26"/>
      <c r="C74" s="26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27"/>
      <c r="S74" s="27"/>
      <c r="T74" s="27"/>
    </row>
    <row r="75" spans="1:20" s="4" customFormat="1" ht="12.75" customHeight="1" x14ac:dyDescent="0.15">
      <c r="A75" s="26"/>
      <c r="B75" s="26" t="s">
        <v>27</v>
      </c>
      <c r="C75" s="26"/>
      <c r="D75" s="38">
        <f>SUM(D59:D73)</f>
        <v>57722500</v>
      </c>
      <c r="E75" s="30"/>
      <c r="F75" s="38">
        <f>SUM(F59:F73)</f>
        <v>10265700</v>
      </c>
      <c r="G75" s="30"/>
      <c r="H75" s="38">
        <f>SUM(H59:H73)</f>
        <v>24297200</v>
      </c>
      <c r="I75" s="30"/>
      <c r="J75" s="38">
        <f>SUM(J59:J73)</f>
        <v>2661500</v>
      </c>
      <c r="K75" s="30"/>
      <c r="L75" s="38">
        <f>SUM(L59:L73)</f>
        <v>36302700</v>
      </c>
      <c r="M75" s="30"/>
      <c r="N75" s="38">
        <f>SUM(N59:N73)</f>
        <v>321800</v>
      </c>
      <c r="O75" s="36"/>
      <c r="P75" s="38">
        <f>IF((SUM(D75:N75))=(SUM(P59,P61,P63,P65,P67,P69,P71,P73)),(SUM(D75:N75)),"ERROR")</f>
        <v>131571400</v>
      </c>
      <c r="Q75" s="35">
        <f>P75/$P$75</f>
        <v>1</v>
      </c>
      <c r="R75" s="27"/>
      <c r="S75" s="27"/>
      <c r="T75" s="27"/>
    </row>
    <row r="76" spans="1:20" s="4" customFormat="1" ht="12.75" customHeight="1" x14ac:dyDescent="0.15">
      <c r="A76" s="26"/>
      <c r="B76" s="26"/>
      <c r="C76" s="26"/>
      <c r="D76" s="39"/>
      <c r="E76" s="30"/>
      <c r="F76" s="39"/>
      <c r="G76" s="30"/>
      <c r="H76" s="39"/>
      <c r="I76" s="30"/>
      <c r="J76" s="39"/>
      <c r="K76" s="30"/>
      <c r="L76" s="39"/>
      <c r="M76" s="30"/>
      <c r="N76" s="39"/>
      <c r="O76" s="36"/>
      <c r="P76" s="39"/>
      <c r="Q76" s="40"/>
      <c r="R76" s="27"/>
      <c r="S76" s="27"/>
      <c r="T76" s="27"/>
    </row>
    <row r="77" spans="1:20" s="4" customFormat="1" ht="12.75" customHeight="1" x14ac:dyDescent="0.2">
      <c r="A77" s="26"/>
      <c r="B77" s="41" t="s">
        <v>28</v>
      </c>
      <c r="C77" s="42"/>
      <c r="D77" s="37">
        <v>1435400</v>
      </c>
      <c r="E77" s="36"/>
      <c r="F77" s="37">
        <v>1772100</v>
      </c>
      <c r="G77" s="43"/>
      <c r="H77" s="37">
        <v>1045800</v>
      </c>
      <c r="I77" s="43"/>
      <c r="J77" s="37">
        <v>12500</v>
      </c>
      <c r="K77" s="43"/>
      <c r="L77" s="37">
        <v>16684200</v>
      </c>
      <c r="M77" s="43"/>
      <c r="N77" s="37">
        <v>309800</v>
      </c>
      <c r="O77" s="36"/>
      <c r="P77" s="37">
        <f>SUM(D77,F77,H77,J77,L77,N77)</f>
        <v>21259800</v>
      </c>
      <c r="Q77" s="26"/>
      <c r="R77" s="27"/>
      <c r="S77" s="27"/>
      <c r="T77" s="27"/>
    </row>
    <row r="78" spans="1:20" s="4" customFormat="1" ht="12.75" customHeight="1" x14ac:dyDescent="0.15">
      <c r="A78" s="26"/>
      <c r="B78" s="26"/>
      <c r="C78" s="26"/>
      <c r="D78" s="39"/>
      <c r="E78" s="30"/>
      <c r="F78" s="39" t="s">
        <v>8</v>
      </c>
      <c r="G78" s="30"/>
      <c r="H78" s="39"/>
      <c r="I78" s="30"/>
      <c r="J78" s="39"/>
      <c r="K78" s="30"/>
      <c r="L78" s="39"/>
      <c r="M78" s="30"/>
      <c r="N78" s="39"/>
      <c r="O78" s="36"/>
      <c r="P78" s="39"/>
      <c r="Q78" s="26"/>
      <c r="R78" s="27"/>
      <c r="S78" s="27"/>
      <c r="T78" s="27"/>
    </row>
    <row r="79" spans="1:20" s="4" customFormat="1" ht="12.75" customHeight="1" x14ac:dyDescent="0.15">
      <c r="A79" s="26"/>
      <c r="B79" s="26" t="s">
        <v>29</v>
      </c>
      <c r="C79" s="26"/>
      <c r="D79" s="37">
        <f>SUM(D75+D77)</f>
        <v>59157900</v>
      </c>
      <c r="E79" s="44"/>
      <c r="F79" s="37">
        <f>SUM(F75+F77)</f>
        <v>12037800</v>
      </c>
      <c r="G79" s="44"/>
      <c r="H79" s="37">
        <f>SUM(H75+H77)</f>
        <v>25343000</v>
      </c>
      <c r="I79" s="44"/>
      <c r="J79" s="37">
        <f>SUM(J75+J77)</f>
        <v>2674000</v>
      </c>
      <c r="K79" s="44"/>
      <c r="L79" s="37">
        <f>SUM(L75+L77)</f>
        <v>52986900</v>
      </c>
      <c r="M79" s="44"/>
      <c r="N79" s="37">
        <f>SUM(N75+N77)</f>
        <v>631600</v>
      </c>
      <c r="O79" s="34"/>
      <c r="P79" s="45">
        <f>IF((SUM(D79:N79))=(SUM(P75,P77)),(SUM(D79:N79)),"ERROR")</f>
        <v>152831200</v>
      </c>
      <c r="Q79" s="26"/>
      <c r="R79" s="27"/>
      <c r="S79" s="27"/>
      <c r="T79" s="27"/>
    </row>
    <row r="80" spans="1:20" ht="12" x14ac:dyDescent="0.2">
      <c r="A80" s="8"/>
      <c r="B80" s="8"/>
      <c r="C80" s="8"/>
      <c r="D80" s="9"/>
      <c r="E80" s="10"/>
      <c r="F80" s="9"/>
      <c r="G80" s="10"/>
      <c r="H80" s="9"/>
      <c r="I80" s="10"/>
      <c r="J80" s="9"/>
      <c r="K80" s="10"/>
      <c r="L80" s="9"/>
      <c r="M80" s="10"/>
      <c r="N80" s="9"/>
      <c r="O80" s="10"/>
      <c r="P80" s="9"/>
      <c r="Q80" s="11"/>
    </row>
    <row r="81" spans="1:20" ht="12" x14ac:dyDescent="0.2">
      <c r="A81" s="8"/>
      <c r="B81" s="8"/>
      <c r="C81" s="8"/>
      <c r="D81" s="9"/>
      <c r="E81" s="10"/>
      <c r="F81" s="9"/>
      <c r="G81" s="10"/>
      <c r="H81" s="9"/>
      <c r="I81" s="10"/>
      <c r="J81" s="9"/>
      <c r="K81" s="10"/>
      <c r="L81" s="9"/>
      <c r="M81" s="10"/>
      <c r="N81" s="9"/>
      <c r="O81" s="10"/>
      <c r="P81" s="9"/>
      <c r="Q81" s="11"/>
    </row>
    <row r="82" spans="1:20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20" s="1" customFormat="1" ht="24" customHeight="1" x14ac:dyDescent="0.15">
      <c r="A83" s="13"/>
      <c r="B83" s="13" t="s">
        <v>0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4"/>
      <c r="N83" s="13"/>
      <c r="O83" s="14"/>
      <c r="P83" s="15" t="s">
        <v>1</v>
      </c>
      <c r="Q83" s="16">
        <f>1+Q42</f>
        <v>7</v>
      </c>
      <c r="R83" s="17"/>
      <c r="S83" s="18"/>
      <c r="T83" s="18"/>
    </row>
    <row r="84" spans="1:20" s="1" customFormat="1" ht="4.5" customHeight="1" x14ac:dyDescent="0.15">
      <c r="A84" s="13"/>
      <c r="B84" s="13"/>
      <c r="C84" s="13"/>
      <c r="D84" s="13"/>
      <c r="E84" s="13"/>
      <c r="F84" s="13"/>
      <c r="G84" s="13"/>
      <c r="H84" s="19"/>
      <c r="I84" s="19"/>
      <c r="J84" s="13"/>
      <c r="K84" s="13"/>
      <c r="L84" s="13"/>
      <c r="M84" s="20"/>
      <c r="N84" s="13"/>
      <c r="O84" s="20"/>
      <c r="P84" s="13"/>
      <c r="Q84" s="13"/>
      <c r="R84" s="18"/>
      <c r="S84" s="18"/>
      <c r="T84" s="18"/>
    </row>
    <row r="85" spans="1:20" s="1" customFormat="1" ht="12.75" x14ac:dyDescent="0.15">
      <c r="A85" s="13"/>
      <c r="B85" s="13"/>
      <c r="C85" s="13"/>
      <c r="D85" s="13"/>
      <c r="E85" s="13"/>
      <c r="F85" s="13"/>
      <c r="G85" s="13"/>
      <c r="H85" s="19"/>
      <c r="I85" s="19"/>
      <c r="J85" s="13"/>
      <c r="K85" s="13"/>
      <c r="L85" s="13"/>
      <c r="M85" s="14"/>
      <c r="N85" s="13"/>
      <c r="O85" s="14"/>
      <c r="P85" s="13"/>
      <c r="Q85" s="13"/>
      <c r="R85" s="18"/>
      <c r="S85" s="18"/>
      <c r="T85" s="18"/>
    </row>
    <row r="86" spans="1:20" s="1" customFormat="1" ht="12.75" x14ac:dyDescent="0.15">
      <c r="A86" s="21" t="s">
        <v>2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3"/>
      <c r="S86" s="18"/>
      <c r="T86" s="18"/>
    </row>
    <row r="87" spans="1:20" s="1" customFormat="1" ht="12.75" x14ac:dyDescent="0.15">
      <c r="A87" s="21" t="s">
        <v>32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3"/>
      <c r="S87" s="18"/>
      <c r="T87" s="18"/>
    </row>
    <row r="88" spans="1:20" s="1" customFormat="1" ht="6.75" customHeight="1" x14ac:dyDescent="0.15">
      <c r="A88" s="21"/>
      <c r="B88" s="22"/>
      <c r="C88" s="22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5"/>
      <c r="S88" s="18"/>
      <c r="T88" s="18"/>
    </row>
    <row r="89" spans="1:20" s="1" customFormat="1" ht="12.75" x14ac:dyDescent="0.15">
      <c r="A89" s="21" t="s">
        <v>3</v>
      </c>
      <c r="B89" s="22"/>
      <c r="C89" s="22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5"/>
      <c r="S89" s="18"/>
      <c r="T89" s="18"/>
    </row>
    <row r="90" spans="1:20" s="4" customFormat="1" ht="8.25" customHeight="1" x14ac:dyDescent="0.15">
      <c r="A90" s="14"/>
      <c r="B90" s="14"/>
      <c r="C90" s="14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7"/>
      <c r="S90" s="27"/>
      <c r="T90" s="27"/>
    </row>
    <row r="91" spans="1:20" s="4" customFormat="1" ht="12" x14ac:dyDescent="0.15">
      <c r="A91" s="26"/>
      <c r="B91" s="26"/>
      <c r="C91" s="26"/>
      <c r="D91" s="28">
        <v>5</v>
      </c>
      <c r="E91" s="28"/>
      <c r="F91" s="29">
        <v>10</v>
      </c>
      <c r="G91" s="29"/>
      <c r="H91" s="29">
        <v>15</v>
      </c>
      <c r="I91" s="29"/>
      <c r="J91" s="29">
        <v>20</v>
      </c>
      <c r="K91" s="29"/>
      <c r="L91" s="29">
        <v>25</v>
      </c>
      <c r="M91" s="26"/>
      <c r="N91" s="29">
        <v>30</v>
      </c>
      <c r="O91" s="26"/>
      <c r="P91" s="26"/>
      <c r="Q91" s="26"/>
      <c r="R91" s="27"/>
      <c r="S91" s="27"/>
      <c r="T91" s="27"/>
    </row>
    <row r="92" spans="1:20" s="4" customFormat="1" ht="12" x14ac:dyDescent="0.15">
      <c r="A92" s="26"/>
      <c r="B92" s="26"/>
      <c r="C92" s="26"/>
      <c r="D92" s="29" t="s">
        <v>4</v>
      </c>
      <c r="E92" s="29"/>
      <c r="F92" s="29" t="s">
        <v>5</v>
      </c>
      <c r="G92" s="29"/>
      <c r="H92" s="29" t="s">
        <v>6</v>
      </c>
      <c r="I92" s="29"/>
      <c r="J92" s="29"/>
      <c r="K92" s="29"/>
      <c r="L92" s="29" t="s">
        <v>7</v>
      </c>
      <c r="M92" s="26"/>
      <c r="N92" s="29" t="s">
        <v>8</v>
      </c>
      <c r="O92" s="26"/>
      <c r="P92" s="29"/>
      <c r="Q92" s="29" t="s">
        <v>9</v>
      </c>
      <c r="R92" s="27"/>
      <c r="S92" s="27"/>
      <c r="T92" s="27"/>
    </row>
    <row r="93" spans="1:20" s="4" customFormat="1" ht="12" x14ac:dyDescent="0.15">
      <c r="A93" s="26"/>
      <c r="B93" s="26"/>
      <c r="C93" s="26"/>
      <c r="D93" s="29" t="s">
        <v>10</v>
      </c>
      <c r="E93" s="29"/>
      <c r="F93" s="29" t="s">
        <v>10</v>
      </c>
      <c r="G93" s="29"/>
      <c r="H93" s="29" t="s">
        <v>11</v>
      </c>
      <c r="I93" s="29"/>
      <c r="J93" s="29" t="s">
        <v>12</v>
      </c>
      <c r="K93" s="29"/>
      <c r="L93" s="29" t="s">
        <v>13</v>
      </c>
      <c r="M93" s="26"/>
      <c r="N93" s="29" t="s">
        <v>14</v>
      </c>
      <c r="O93" s="26"/>
      <c r="P93" s="29" t="s">
        <v>15</v>
      </c>
      <c r="Q93" s="29" t="s">
        <v>16</v>
      </c>
      <c r="R93" s="27"/>
      <c r="S93" s="27"/>
      <c r="T93" s="27"/>
    </row>
    <row r="94" spans="1:20" s="2" customFormat="1" ht="6" customHeight="1" x14ac:dyDescent="0.15">
      <c r="A94" s="26"/>
      <c r="B94" s="26"/>
      <c r="C94" s="26"/>
      <c r="D94" s="30"/>
      <c r="E94" s="30"/>
      <c r="F94" s="30" t="s">
        <v>8</v>
      </c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17"/>
      <c r="S94" s="17"/>
      <c r="T94" s="17"/>
    </row>
    <row r="95" spans="1:20" s="2" customFormat="1" ht="6" customHeight="1" x14ac:dyDescent="0.15">
      <c r="A95" s="26"/>
      <c r="B95" s="26"/>
      <c r="C95" s="26"/>
      <c r="D95" s="30"/>
      <c r="E95" s="30"/>
      <c r="F95" s="30" t="s">
        <v>8</v>
      </c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/>
      <c r="R95" s="17"/>
      <c r="S95" s="17"/>
      <c r="T95" s="17"/>
    </row>
    <row r="96" spans="1:20" s="3" customFormat="1" ht="12.75" x14ac:dyDescent="0.15">
      <c r="A96" s="14"/>
      <c r="B96" s="6" t="s">
        <v>17</v>
      </c>
      <c r="C96" s="7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32"/>
      <c r="S96" s="32"/>
      <c r="T96" s="32"/>
    </row>
    <row r="97" spans="1:20" s="2" customFormat="1" x14ac:dyDescent="0.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7"/>
      <c r="S97" s="17"/>
      <c r="T97" s="17"/>
    </row>
    <row r="98" spans="1:20" s="2" customFormat="1" ht="12.75" x14ac:dyDescent="0.15">
      <c r="A98" s="14"/>
      <c r="B98" s="33" t="s">
        <v>18</v>
      </c>
      <c r="C98" s="33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7"/>
      <c r="S98" s="17"/>
      <c r="T98" s="17"/>
    </row>
    <row r="99" spans="1:20" s="2" customFormat="1" ht="12" customHeight="1" x14ac:dyDescent="0.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7"/>
      <c r="S99" s="17"/>
      <c r="T99" s="17"/>
    </row>
    <row r="100" spans="1:20" s="4" customFormat="1" ht="12.75" customHeight="1" x14ac:dyDescent="0.15">
      <c r="A100" s="26"/>
      <c r="B100" s="26" t="s">
        <v>19</v>
      </c>
      <c r="C100" s="26"/>
      <c r="D100" s="34">
        <v>35559500</v>
      </c>
      <c r="E100" s="34"/>
      <c r="F100" s="34">
        <v>2217200</v>
      </c>
      <c r="G100" s="34"/>
      <c r="H100" s="34">
        <v>12413500</v>
      </c>
      <c r="I100" s="34"/>
      <c r="J100" s="34">
        <v>1317300</v>
      </c>
      <c r="K100" s="34"/>
      <c r="L100" s="34">
        <v>8905600</v>
      </c>
      <c r="M100" s="34"/>
      <c r="N100" s="34">
        <v>492000</v>
      </c>
      <c r="O100" s="34"/>
      <c r="P100" s="34">
        <f>SUM(D100:N100)</f>
        <v>60905100</v>
      </c>
      <c r="Q100" s="35">
        <f>P100/$P$116</f>
        <v>0.4623034141550158</v>
      </c>
      <c r="R100" s="27"/>
      <c r="S100" s="27"/>
      <c r="T100" s="27"/>
    </row>
    <row r="101" spans="1:20" s="4" customFormat="1" ht="12.75" customHeight="1" x14ac:dyDescent="0.15">
      <c r="A101" s="26"/>
      <c r="B101" s="26"/>
      <c r="C101" s="26"/>
      <c r="D101" s="30"/>
      <c r="E101" s="30"/>
      <c r="F101" s="30"/>
      <c r="G101" s="36"/>
      <c r="H101" s="30"/>
      <c r="I101" s="36"/>
      <c r="J101" s="30"/>
      <c r="K101" s="36"/>
      <c r="L101" s="30"/>
      <c r="M101" s="36"/>
      <c r="N101" s="30"/>
      <c r="O101" s="30"/>
      <c r="P101" s="30"/>
      <c r="Q101" s="31"/>
      <c r="R101" s="27"/>
      <c r="S101" s="27"/>
      <c r="T101" s="27"/>
    </row>
    <row r="102" spans="1:20" s="4" customFormat="1" ht="12.75" customHeight="1" x14ac:dyDescent="0.15">
      <c r="A102" s="26"/>
      <c r="B102" s="26" t="s">
        <v>20</v>
      </c>
      <c r="C102" s="26"/>
      <c r="D102" s="36">
        <v>1195400</v>
      </c>
      <c r="E102" s="36"/>
      <c r="F102" s="36">
        <v>56700</v>
      </c>
      <c r="G102" s="36"/>
      <c r="H102" s="36">
        <v>430600</v>
      </c>
      <c r="I102" s="36"/>
      <c r="J102" s="36">
        <v>63800</v>
      </c>
      <c r="K102" s="36"/>
      <c r="L102" s="36">
        <v>1176600</v>
      </c>
      <c r="M102" s="36"/>
      <c r="N102" s="36">
        <v>0</v>
      </c>
      <c r="O102" s="36"/>
      <c r="P102" s="36">
        <f>SUM(D102:N102)</f>
        <v>2923100</v>
      </c>
      <c r="Q102" s="35">
        <f>P102/$P$116</f>
        <v>2.2187946656626895E-2</v>
      </c>
      <c r="R102" s="27"/>
      <c r="S102" s="27"/>
      <c r="T102" s="27"/>
    </row>
    <row r="103" spans="1:20" s="4" customFormat="1" ht="12.75" customHeight="1" x14ac:dyDescent="0.15">
      <c r="A103" s="26"/>
      <c r="B103" s="26"/>
      <c r="C103" s="26"/>
      <c r="D103" s="30"/>
      <c r="E103" s="30"/>
      <c r="F103" s="30"/>
      <c r="G103" s="36"/>
      <c r="H103" s="30"/>
      <c r="I103" s="36"/>
      <c r="J103" s="30"/>
      <c r="K103" s="36"/>
      <c r="L103" s="30"/>
      <c r="M103" s="36"/>
      <c r="N103" s="30"/>
      <c r="O103" s="30"/>
      <c r="P103" s="30"/>
      <c r="Q103" s="31"/>
      <c r="R103" s="27"/>
      <c r="S103" s="27"/>
      <c r="T103" s="27"/>
    </row>
    <row r="104" spans="1:20" s="4" customFormat="1" ht="12.75" customHeight="1" x14ac:dyDescent="0.15">
      <c r="A104" s="26"/>
      <c r="B104" s="26" t="s">
        <v>21</v>
      </c>
      <c r="C104" s="26"/>
      <c r="D104" s="36">
        <v>671100</v>
      </c>
      <c r="E104" s="36"/>
      <c r="F104" s="36">
        <v>172100</v>
      </c>
      <c r="G104" s="36"/>
      <c r="H104" s="36">
        <v>299000</v>
      </c>
      <c r="I104" s="36"/>
      <c r="J104" s="36">
        <v>16400</v>
      </c>
      <c r="K104" s="36"/>
      <c r="L104" s="36">
        <v>204100</v>
      </c>
      <c r="M104" s="36"/>
      <c r="N104" s="36">
        <v>0</v>
      </c>
      <c r="O104" s="36"/>
      <c r="P104" s="36">
        <f>SUM(D104:N104)</f>
        <v>1362700</v>
      </c>
      <c r="Q104" s="35">
        <f>P104/$P$116</f>
        <v>1.034364712428089E-2</v>
      </c>
      <c r="R104" s="27"/>
      <c r="S104" s="27"/>
      <c r="T104" s="27"/>
    </row>
    <row r="105" spans="1:20" s="4" customFormat="1" ht="12.75" customHeight="1" x14ac:dyDescent="0.15">
      <c r="A105" s="26"/>
      <c r="B105" s="26"/>
      <c r="C105" s="26"/>
      <c r="D105" s="30"/>
      <c r="E105" s="30"/>
      <c r="F105" s="30"/>
      <c r="G105" s="36"/>
      <c r="H105" s="30"/>
      <c r="I105" s="36"/>
      <c r="J105" s="30"/>
      <c r="K105" s="36"/>
      <c r="L105" s="30"/>
      <c r="M105" s="36"/>
      <c r="N105" s="30"/>
      <c r="O105" s="30"/>
      <c r="P105" s="30"/>
      <c r="Q105" s="31"/>
      <c r="R105" s="27"/>
      <c r="S105" s="27"/>
      <c r="T105" s="27"/>
    </row>
    <row r="106" spans="1:20" s="4" customFormat="1" ht="12.75" customHeight="1" x14ac:dyDescent="0.15">
      <c r="A106" s="26"/>
      <c r="B106" s="26" t="s">
        <v>22</v>
      </c>
      <c r="C106" s="26"/>
      <c r="D106" s="36">
        <v>4340100</v>
      </c>
      <c r="E106" s="36"/>
      <c r="F106" s="36">
        <v>1063100</v>
      </c>
      <c r="G106" s="36"/>
      <c r="H106" s="36">
        <v>1889100</v>
      </c>
      <c r="I106" s="36"/>
      <c r="J106" s="36">
        <v>90200</v>
      </c>
      <c r="K106" s="36"/>
      <c r="L106" s="36">
        <v>2720500</v>
      </c>
      <c r="M106" s="36"/>
      <c r="N106" s="36">
        <v>264800</v>
      </c>
      <c r="O106" s="36"/>
      <c r="P106" s="36">
        <f>SUM(D106:N106)</f>
        <v>10367800</v>
      </c>
      <c r="Q106" s="35">
        <f>P106/$P$116</f>
        <v>7.8697339586937268E-2</v>
      </c>
      <c r="R106" s="27"/>
      <c r="S106" s="27"/>
      <c r="T106" s="27"/>
    </row>
    <row r="107" spans="1:20" s="4" customFormat="1" ht="12.75" customHeight="1" x14ac:dyDescent="0.15">
      <c r="A107" s="26"/>
      <c r="B107" s="26"/>
      <c r="C107" s="26"/>
      <c r="D107" s="30"/>
      <c r="E107" s="30"/>
      <c r="F107" s="30"/>
      <c r="G107" s="36"/>
      <c r="H107" s="30"/>
      <c r="I107" s="36"/>
      <c r="J107" s="30"/>
      <c r="K107" s="36"/>
      <c r="L107" s="30"/>
      <c r="M107" s="36"/>
      <c r="N107" s="30"/>
      <c r="O107" s="30"/>
      <c r="P107" s="30"/>
      <c r="Q107" s="31"/>
      <c r="R107" s="27"/>
      <c r="S107" s="27"/>
      <c r="T107" s="27"/>
    </row>
    <row r="108" spans="1:20" s="4" customFormat="1" ht="12.75" customHeight="1" x14ac:dyDescent="0.15">
      <c r="A108" s="26"/>
      <c r="B108" s="26" t="s">
        <v>23</v>
      </c>
      <c r="C108" s="26"/>
      <c r="D108" s="36">
        <v>6970500</v>
      </c>
      <c r="E108" s="36"/>
      <c r="F108" s="36">
        <v>1501700</v>
      </c>
      <c r="G108" s="36"/>
      <c r="H108" s="36">
        <v>2973800</v>
      </c>
      <c r="I108" s="36"/>
      <c r="J108" s="36">
        <v>1226200</v>
      </c>
      <c r="K108" s="36"/>
      <c r="L108" s="36">
        <v>7465200</v>
      </c>
      <c r="M108" s="36"/>
      <c r="N108" s="36">
        <v>0</v>
      </c>
      <c r="O108" s="36"/>
      <c r="P108" s="36">
        <f>SUM(D108:N108)</f>
        <v>20137400</v>
      </c>
      <c r="Q108" s="35">
        <f>P108/$P$116</f>
        <v>0.15285401012731636</v>
      </c>
      <c r="R108" s="27"/>
      <c r="S108" s="27"/>
      <c r="T108" s="27"/>
    </row>
    <row r="109" spans="1:20" s="4" customFormat="1" ht="12.75" customHeight="1" x14ac:dyDescent="0.15">
      <c r="A109" s="26"/>
      <c r="B109" s="26"/>
      <c r="C109" s="26"/>
      <c r="D109" s="30"/>
      <c r="E109" s="30"/>
      <c r="F109" s="30"/>
      <c r="G109" s="36"/>
      <c r="H109" s="30"/>
      <c r="I109" s="36"/>
      <c r="J109" s="30"/>
      <c r="K109" s="36"/>
      <c r="L109" s="30"/>
      <c r="M109" s="36"/>
      <c r="N109" s="30"/>
      <c r="O109" s="30"/>
      <c r="P109" s="30"/>
      <c r="Q109" s="31"/>
      <c r="R109" s="27"/>
      <c r="S109" s="27"/>
      <c r="T109" s="27"/>
    </row>
    <row r="110" spans="1:20" s="4" customFormat="1" ht="12.75" customHeight="1" x14ac:dyDescent="0.15">
      <c r="A110" s="26"/>
      <c r="B110" s="26" t="s">
        <v>24</v>
      </c>
      <c r="C110" s="26"/>
      <c r="D110" s="36">
        <v>6056900</v>
      </c>
      <c r="E110" s="36"/>
      <c r="F110" s="36">
        <v>1418400</v>
      </c>
      <c r="G110" s="36"/>
      <c r="H110" s="36">
        <v>2879600</v>
      </c>
      <c r="I110" s="36"/>
      <c r="J110" s="36">
        <v>165600</v>
      </c>
      <c r="K110" s="36"/>
      <c r="L110" s="36">
        <v>2485800</v>
      </c>
      <c r="M110" s="36"/>
      <c r="N110" s="36">
        <v>44400</v>
      </c>
      <c r="O110" s="36"/>
      <c r="P110" s="36">
        <f>SUM(D110:N110)</f>
        <v>13050700</v>
      </c>
      <c r="Q110" s="35">
        <f>P110/$P$116</f>
        <v>9.9062035315808775E-2</v>
      </c>
      <c r="R110" s="27"/>
      <c r="S110" s="27"/>
      <c r="T110" s="27"/>
    </row>
    <row r="111" spans="1:20" s="4" customFormat="1" ht="12.75" customHeight="1" x14ac:dyDescent="0.15">
      <c r="A111" s="26"/>
      <c r="B111" s="26"/>
      <c r="C111" s="26"/>
      <c r="D111" s="30"/>
      <c r="E111" s="30"/>
      <c r="F111" s="30"/>
      <c r="G111" s="36"/>
      <c r="H111" s="30"/>
      <c r="I111" s="36"/>
      <c r="J111" s="30"/>
      <c r="K111" s="36"/>
      <c r="L111" s="30"/>
      <c r="M111" s="36"/>
      <c r="N111" s="30"/>
      <c r="O111" s="30"/>
      <c r="P111" s="30"/>
      <c r="Q111" s="31"/>
      <c r="R111" s="27"/>
      <c r="S111" s="27"/>
      <c r="T111" s="27"/>
    </row>
    <row r="112" spans="1:20" s="4" customFormat="1" ht="12.75" customHeight="1" x14ac:dyDescent="0.15">
      <c r="A112" s="26"/>
      <c r="B112" s="26" t="s">
        <v>25</v>
      </c>
      <c r="C112" s="26"/>
      <c r="D112" s="36">
        <v>1864100</v>
      </c>
      <c r="E112" s="36"/>
      <c r="F112" s="36">
        <v>3989500</v>
      </c>
      <c r="G112" s="36"/>
      <c r="H112" s="36">
        <v>2031400</v>
      </c>
      <c r="I112" s="36"/>
      <c r="J112" s="36">
        <v>73200</v>
      </c>
      <c r="K112" s="36"/>
      <c r="L112" s="36">
        <v>8266300</v>
      </c>
      <c r="M112" s="36"/>
      <c r="N112" s="36">
        <v>39100</v>
      </c>
      <c r="O112" s="36"/>
      <c r="P112" s="36">
        <f>SUM(D112:N112)</f>
        <v>16263600</v>
      </c>
      <c r="Q112" s="35">
        <f>P112/$P$116</f>
        <v>0.12344972434905312</v>
      </c>
      <c r="R112" s="27"/>
      <c r="S112" s="27"/>
      <c r="T112" s="27"/>
    </row>
    <row r="113" spans="1:20" s="4" customFormat="1" ht="12.75" customHeight="1" x14ac:dyDescent="0.15">
      <c r="A113" s="26"/>
      <c r="B113" s="26"/>
      <c r="C113" s="26"/>
      <c r="D113" s="30"/>
      <c r="E113" s="30"/>
      <c r="F113" s="30"/>
      <c r="G113" s="36"/>
      <c r="H113" s="30"/>
      <c r="I113" s="36"/>
      <c r="J113" s="30"/>
      <c r="K113" s="36"/>
      <c r="L113" s="30"/>
      <c r="M113" s="36"/>
      <c r="N113" s="30"/>
      <c r="O113" s="30"/>
      <c r="P113" s="30"/>
      <c r="Q113" s="31"/>
      <c r="R113" s="27"/>
      <c r="S113" s="27"/>
      <c r="T113" s="27"/>
    </row>
    <row r="114" spans="1:20" s="4" customFormat="1" ht="12.75" customHeight="1" x14ac:dyDescent="0.15">
      <c r="A114" s="26"/>
      <c r="B114" s="26" t="s">
        <v>26</v>
      </c>
      <c r="C114" s="26"/>
      <c r="D114" s="37">
        <v>0</v>
      </c>
      <c r="E114" s="36"/>
      <c r="F114" s="37">
        <v>0</v>
      </c>
      <c r="G114" s="36"/>
      <c r="H114" s="37">
        <v>0</v>
      </c>
      <c r="I114" s="36"/>
      <c r="J114" s="37">
        <v>0</v>
      </c>
      <c r="K114" s="36"/>
      <c r="L114" s="37">
        <v>6732300</v>
      </c>
      <c r="M114" s="36"/>
      <c r="N114" s="37">
        <v>0</v>
      </c>
      <c r="O114" s="36"/>
      <c r="P114" s="37">
        <f>SUM(D114:N114)</f>
        <v>6732300</v>
      </c>
      <c r="Q114" s="35">
        <f>P114/$P$116</f>
        <v>5.1101882684960916E-2</v>
      </c>
      <c r="R114" s="27"/>
      <c r="S114" s="27"/>
      <c r="T114" s="27"/>
    </row>
    <row r="115" spans="1:20" s="4" customFormat="1" ht="12.75" customHeight="1" x14ac:dyDescent="0.15">
      <c r="A115" s="26"/>
      <c r="B115" s="26"/>
      <c r="C115" s="26"/>
      <c r="D115" s="30"/>
      <c r="E115" s="30"/>
      <c r="F115" s="30" t="s">
        <v>8</v>
      </c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1"/>
      <c r="R115" s="27"/>
      <c r="S115" s="27"/>
      <c r="T115" s="27"/>
    </row>
    <row r="116" spans="1:20" s="4" customFormat="1" ht="12.75" customHeight="1" x14ac:dyDescent="0.15">
      <c r="A116" s="26"/>
      <c r="B116" s="26" t="s">
        <v>27</v>
      </c>
      <c r="C116" s="26"/>
      <c r="D116" s="38">
        <f>SUM(D100:D115)</f>
        <v>56657600</v>
      </c>
      <c r="E116" s="30"/>
      <c r="F116" s="38">
        <f>SUM(F100:F115)</f>
        <v>10418700</v>
      </c>
      <c r="G116" s="30"/>
      <c r="H116" s="38">
        <f>SUM(H100:H115)</f>
        <v>22917000</v>
      </c>
      <c r="I116" s="30"/>
      <c r="J116" s="38">
        <f>SUM(J100:J115)</f>
        <v>2952700</v>
      </c>
      <c r="K116" s="30"/>
      <c r="L116" s="38">
        <f>SUM(L100:L115)</f>
        <v>37956400</v>
      </c>
      <c r="M116" s="30"/>
      <c r="N116" s="38">
        <f>SUM(N100:N115)</f>
        <v>840300</v>
      </c>
      <c r="O116" s="36"/>
      <c r="P116" s="38">
        <f>IF((SUM(D116:N116))=(SUM(P100,P102,P104,P106,P108,P110,P112,P114)),(SUM(D116:N116)),"ERROR")</f>
        <v>131742700</v>
      </c>
      <c r="Q116" s="35">
        <f>P116/$P$116</f>
        <v>1</v>
      </c>
      <c r="R116" s="27"/>
      <c r="S116" s="27"/>
      <c r="T116" s="27"/>
    </row>
    <row r="117" spans="1:20" s="4" customFormat="1" ht="12.75" customHeight="1" x14ac:dyDescent="0.15">
      <c r="A117" s="26"/>
      <c r="B117" s="26"/>
      <c r="C117" s="26"/>
      <c r="D117" s="39"/>
      <c r="E117" s="30"/>
      <c r="F117" s="39"/>
      <c r="G117" s="30"/>
      <c r="H117" s="39"/>
      <c r="I117" s="30"/>
      <c r="J117" s="39"/>
      <c r="K117" s="30"/>
      <c r="L117" s="39"/>
      <c r="M117" s="30"/>
      <c r="N117" s="39"/>
      <c r="O117" s="36"/>
      <c r="P117" s="39"/>
      <c r="Q117" s="40"/>
      <c r="R117" s="27"/>
      <c r="S117" s="27"/>
      <c r="T117" s="27"/>
    </row>
    <row r="118" spans="1:20" s="4" customFormat="1" ht="12.75" customHeight="1" x14ac:dyDescent="0.2">
      <c r="A118" s="26"/>
      <c r="B118" s="41" t="s">
        <v>28</v>
      </c>
      <c r="C118" s="42"/>
      <c r="D118" s="37">
        <v>1424100</v>
      </c>
      <c r="E118" s="43"/>
      <c r="F118" s="37">
        <v>1783300</v>
      </c>
      <c r="G118" s="43"/>
      <c r="H118" s="37">
        <v>1027700</v>
      </c>
      <c r="I118" s="43"/>
      <c r="J118" s="37">
        <v>25600</v>
      </c>
      <c r="K118" s="43"/>
      <c r="L118" s="37">
        <v>17109700</v>
      </c>
      <c r="M118" s="43"/>
      <c r="N118" s="37">
        <v>326600</v>
      </c>
      <c r="O118" s="36"/>
      <c r="P118" s="37">
        <f>SUM(D118:N118)</f>
        <v>21697000</v>
      </c>
      <c r="Q118" s="26"/>
      <c r="R118" s="27"/>
      <c r="S118" s="27"/>
      <c r="T118" s="27"/>
    </row>
    <row r="119" spans="1:20" s="4" customFormat="1" ht="12.75" customHeight="1" x14ac:dyDescent="0.15">
      <c r="A119" s="26"/>
      <c r="B119" s="26"/>
      <c r="C119" s="26"/>
      <c r="D119" s="39"/>
      <c r="E119" s="30"/>
      <c r="F119" s="39"/>
      <c r="G119" s="30"/>
      <c r="H119" s="39"/>
      <c r="I119" s="30"/>
      <c r="J119" s="39"/>
      <c r="K119" s="30"/>
      <c r="L119" s="39"/>
      <c r="M119" s="30"/>
      <c r="N119" s="39"/>
      <c r="O119" s="36"/>
      <c r="P119" s="39"/>
      <c r="Q119" s="26"/>
      <c r="R119" s="27"/>
      <c r="S119" s="27"/>
      <c r="T119" s="27"/>
    </row>
    <row r="120" spans="1:20" s="4" customFormat="1" ht="12.75" customHeight="1" x14ac:dyDescent="0.15">
      <c r="A120" s="26"/>
      <c r="B120" s="26" t="s">
        <v>29</v>
      </c>
      <c r="C120" s="26"/>
      <c r="D120" s="37">
        <f>SUM(D116+D118)</f>
        <v>58081700</v>
      </c>
      <c r="E120" s="44"/>
      <c r="F120" s="37">
        <f>SUM(F116+F118)</f>
        <v>12202000</v>
      </c>
      <c r="G120" s="44"/>
      <c r="H120" s="37">
        <f>SUM(H116+H118)</f>
        <v>23944700</v>
      </c>
      <c r="I120" s="44"/>
      <c r="J120" s="37">
        <f>SUM(J116+J118)</f>
        <v>2978300</v>
      </c>
      <c r="K120" s="44"/>
      <c r="L120" s="37">
        <f>SUM(L116+L118)</f>
        <v>55066100</v>
      </c>
      <c r="M120" s="44"/>
      <c r="N120" s="37">
        <f>SUM(N116+N118)</f>
        <v>1166900</v>
      </c>
      <c r="O120" s="34"/>
      <c r="P120" s="45">
        <f>IF((SUM(D120:N120))=(SUM(P116,P118)),(SUM(D120:N120)),"ERROR")</f>
        <v>153439700</v>
      </c>
      <c r="Q120" s="26"/>
      <c r="R120" s="27"/>
      <c r="S120" s="27"/>
      <c r="T120" s="27"/>
    </row>
    <row r="121" spans="1:20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20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20" s="1" customFormat="1" ht="24" customHeight="1" x14ac:dyDescent="0.15">
      <c r="A123" s="13"/>
      <c r="B123" s="13" t="s">
        <v>0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4"/>
      <c r="N123" s="13"/>
      <c r="O123" s="14"/>
      <c r="P123" s="15" t="s">
        <v>1</v>
      </c>
      <c r="Q123" s="16">
        <f>1+Q83</f>
        <v>8</v>
      </c>
      <c r="R123" s="17"/>
      <c r="S123" s="18"/>
      <c r="T123" s="18"/>
    </row>
    <row r="124" spans="1:20" s="1" customFormat="1" ht="4.5" customHeight="1" x14ac:dyDescent="0.15">
      <c r="A124" s="13"/>
      <c r="B124" s="13"/>
      <c r="C124" s="13"/>
      <c r="D124" s="13"/>
      <c r="E124" s="13"/>
      <c r="F124" s="13"/>
      <c r="G124" s="13"/>
      <c r="H124" s="19"/>
      <c r="I124" s="19"/>
      <c r="J124" s="13"/>
      <c r="K124" s="13"/>
      <c r="L124" s="13"/>
      <c r="M124" s="20"/>
      <c r="N124" s="13"/>
      <c r="O124" s="20"/>
      <c r="P124" s="13"/>
      <c r="Q124" s="13"/>
      <c r="R124" s="18"/>
      <c r="S124" s="18"/>
      <c r="T124" s="18"/>
    </row>
    <row r="125" spans="1:20" s="1" customFormat="1" ht="12.75" x14ac:dyDescent="0.15">
      <c r="A125" s="13"/>
      <c r="B125" s="13"/>
      <c r="C125" s="13"/>
      <c r="D125" s="13"/>
      <c r="E125" s="13"/>
      <c r="F125" s="13"/>
      <c r="G125" s="13"/>
      <c r="H125" s="19"/>
      <c r="I125" s="19"/>
      <c r="J125" s="13"/>
      <c r="K125" s="13"/>
      <c r="L125" s="13"/>
      <c r="M125" s="14"/>
      <c r="N125" s="13"/>
      <c r="O125" s="14"/>
      <c r="P125" s="13"/>
      <c r="Q125" s="13"/>
      <c r="R125" s="18"/>
      <c r="S125" s="18"/>
      <c r="T125" s="18"/>
    </row>
    <row r="126" spans="1:20" s="1" customFormat="1" ht="12.75" x14ac:dyDescent="0.15">
      <c r="A126" s="21" t="s">
        <v>2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3"/>
      <c r="S126" s="18"/>
      <c r="T126" s="18"/>
    </row>
    <row r="127" spans="1:20" s="1" customFormat="1" ht="12.75" x14ac:dyDescent="0.15">
      <c r="A127" s="21" t="s">
        <v>33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3"/>
      <c r="S127" s="18"/>
      <c r="T127" s="18"/>
    </row>
    <row r="128" spans="1:20" s="1" customFormat="1" ht="6.75" customHeight="1" x14ac:dyDescent="0.15">
      <c r="A128" s="21"/>
      <c r="B128" s="22"/>
      <c r="C128" s="22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5"/>
      <c r="S128" s="18"/>
      <c r="T128" s="18"/>
    </row>
    <row r="129" spans="1:20" s="1" customFormat="1" ht="12.75" x14ac:dyDescent="0.15">
      <c r="A129" s="21" t="s">
        <v>3</v>
      </c>
      <c r="B129" s="22"/>
      <c r="C129" s="22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5"/>
      <c r="S129" s="18"/>
      <c r="T129" s="18"/>
    </row>
    <row r="130" spans="1:20" s="4" customFormat="1" ht="8.25" customHeight="1" x14ac:dyDescent="0.15">
      <c r="A130" s="14"/>
      <c r="B130" s="14"/>
      <c r="C130" s="14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7"/>
      <c r="S130" s="27"/>
      <c r="T130" s="27"/>
    </row>
    <row r="131" spans="1:20" s="4" customFormat="1" ht="12" x14ac:dyDescent="0.15">
      <c r="A131" s="26"/>
      <c r="B131" s="26"/>
      <c r="C131" s="26"/>
      <c r="D131" s="28">
        <v>5</v>
      </c>
      <c r="E131" s="28"/>
      <c r="F131" s="29">
        <v>10</v>
      </c>
      <c r="G131" s="29"/>
      <c r="H131" s="29">
        <v>15</v>
      </c>
      <c r="I131" s="29"/>
      <c r="J131" s="29">
        <v>20</v>
      </c>
      <c r="K131" s="29"/>
      <c r="L131" s="29">
        <v>25</v>
      </c>
      <c r="M131" s="26"/>
      <c r="N131" s="29">
        <v>30</v>
      </c>
      <c r="O131" s="26"/>
      <c r="P131" s="26"/>
      <c r="Q131" s="26"/>
      <c r="R131" s="27"/>
      <c r="S131" s="27"/>
      <c r="T131" s="27"/>
    </row>
    <row r="132" spans="1:20" s="4" customFormat="1" ht="12" x14ac:dyDescent="0.15">
      <c r="A132" s="26"/>
      <c r="B132" s="26"/>
      <c r="C132" s="26"/>
      <c r="D132" s="29" t="s">
        <v>4</v>
      </c>
      <c r="E132" s="29"/>
      <c r="F132" s="29" t="s">
        <v>5</v>
      </c>
      <c r="G132" s="29"/>
      <c r="H132" s="29" t="s">
        <v>6</v>
      </c>
      <c r="I132" s="29"/>
      <c r="J132" s="29"/>
      <c r="K132" s="29"/>
      <c r="L132" s="29" t="s">
        <v>7</v>
      </c>
      <c r="M132" s="26"/>
      <c r="N132" s="29" t="s">
        <v>8</v>
      </c>
      <c r="O132" s="26"/>
      <c r="P132" s="29"/>
      <c r="Q132" s="29" t="s">
        <v>9</v>
      </c>
      <c r="R132" s="27"/>
      <c r="S132" s="27"/>
      <c r="T132" s="27"/>
    </row>
    <row r="133" spans="1:20" s="4" customFormat="1" ht="12" x14ac:dyDescent="0.15">
      <c r="A133" s="26"/>
      <c r="B133" s="26"/>
      <c r="C133" s="26"/>
      <c r="D133" s="29" t="s">
        <v>10</v>
      </c>
      <c r="E133" s="29"/>
      <c r="F133" s="29" t="s">
        <v>10</v>
      </c>
      <c r="G133" s="29"/>
      <c r="H133" s="29" t="s">
        <v>11</v>
      </c>
      <c r="I133" s="29"/>
      <c r="J133" s="29" t="s">
        <v>12</v>
      </c>
      <c r="K133" s="29"/>
      <c r="L133" s="29" t="s">
        <v>13</v>
      </c>
      <c r="M133" s="26"/>
      <c r="N133" s="29" t="s">
        <v>14</v>
      </c>
      <c r="O133" s="26"/>
      <c r="P133" s="29" t="s">
        <v>15</v>
      </c>
      <c r="Q133" s="29" t="s">
        <v>16</v>
      </c>
      <c r="R133" s="27"/>
      <c r="S133" s="27"/>
      <c r="T133" s="27"/>
    </row>
    <row r="134" spans="1:20" s="2" customFormat="1" ht="6" customHeight="1" x14ac:dyDescent="0.15">
      <c r="A134" s="26"/>
      <c r="B134" s="26"/>
      <c r="C134" s="26"/>
      <c r="D134" s="30"/>
      <c r="E134" s="30"/>
      <c r="F134" s="30" t="s">
        <v>8</v>
      </c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1"/>
      <c r="R134" s="17"/>
      <c r="S134" s="17"/>
      <c r="T134" s="17"/>
    </row>
    <row r="135" spans="1:20" s="2" customFormat="1" ht="6" customHeight="1" x14ac:dyDescent="0.15">
      <c r="A135" s="26"/>
      <c r="B135" s="26"/>
      <c r="C135" s="26"/>
      <c r="D135" s="30"/>
      <c r="E135" s="30"/>
      <c r="F135" s="30" t="s">
        <v>8</v>
      </c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1"/>
      <c r="R135" s="17"/>
      <c r="S135" s="17"/>
      <c r="T135" s="17"/>
    </row>
    <row r="136" spans="1:20" s="3" customFormat="1" ht="12.75" x14ac:dyDescent="0.15">
      <c r="A136" s="14"/>
      <c r="B136" s="6" t="s">
        <v>17</v>
      </c>
      <c r="C136" s="7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32"/>
      <c r="S136" s="32"/>
      <c r="T136" s="32"/>
    </row>
    <row r="137" spans="1:20" s="2" customFormat="1" x14ac:dyDescent="0.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7"/>
      <c r="S137" s="17"/>
      <c r="T137" s="17"/>
    </row>
    <row r="138" spans="1:20" s="2" customFormat="1" ht="12.75" x14ac:dyDescent="0.15">
      <c r="A138" s="14"/>
      <c r="B138" s="33" t="s">
        <v>18</v>
      </c>
      <c r="C138" s="33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7"/>
      <c r="S138" s="17"/>
      <c r="T138" s="17"/>
    </row>
    <row r="139" spans="1:20" s="2" customFormat="1" ht="12" customHeight="1" x14ac:dyDescent="0.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7"/>
      <c r="S139" s="17"/>
      <c r="T139" s="17"/>
    </row>
    <row r="140" spans="1:20" s="4" customFormat="1" ht="12.75" customHeight="1" x14ac:dyDescent="0.15">
      <c r="A140" s="26"/>
      <c r="B140" s="26" t="s">
        <v>19</v>
      </c>
      <c r="C140" s="26"/>
      <c r="D140" s="34">
        <v>35522000</v>
      </c>
      <c r="E140" s="34"/>
      <c r="F140" s="34">
        <v>1669300</v>
      </c>
      <c r="G140" s="34"/>
      <c r="H140" s="34">
        <v>13017000</v>
      </c>
      <c r="I140" s="34"/>
      <c r="J140" s="34">
        <v>731400</v>
      </c>
      <c r="K140" s="34"/>
      <c r="L140" s="34">
        <v>9678500</v>
      </c>
      <c r="M140" s="34"/>
      <c r="N140" s="34">
        <v>0</v>
      </c>
      <c r="O140" s="34"/>
      <c r="P140" s="34">
        <f>SUM(D140:N140)</f>
        <v>60618200</v>
      </c>
      <c r="Q140" s="35">
        <f>P140/$P$156</f>
        <v>0.45884016416398837</v>
      </c>
      <c r="R140" s="27"/>
      <c r="S140" s="27"/>
      <c r="T140" s="27"/>
    </row>
    <row r="141" spans="1:20" s="4" customFormat="1" ht="12.75" customHeight="1" x14ac:dyDescent="0.15">
      <c r="A141" s="26"/>
      <c r="B141" s="26"/>
      <c r="C141" s="26"/>
      <c r="D141" s="30"/>
      <c r="E141" s="30"/>
      <c r="F141" s="30"/>
      <c r="G141" s="36"/>
      <c r="H141" s="30"/>
      <c r="I141" s="36"/>
      <c r="J141" s="30"/>
      <c r="K141" s="36"/>
      <c r="L141" s="30"/>
      <c r="M141" s="36"/>
      <c r="N141" s="30"/>
      <c r="O141" s="30"/>
      <c r="P141" s="30"/>
      <c r="Q141" s="31"/>
      <c r="R141" s="27"/>
      <c r="S141" s="27"/>
      <c r="T141" s="27"/>
    </row>
    <row r="142" spans="1:20" s="4" customFormat="1" ht="12.75" customHeight="1" x14ac:dyDescent="0.15">
      <c r="A142" s="26"/>
      <c r="B142" s="26" t="s">
        <v>20</v>
      </c>
      <c r="C142" s="26"/>
      <c r="D142" s="36">
        <v>1108300</v>
      </c>
      <c r="E142" s="36"/>
      <c r="F142" s="36">
        <v>34000</v>
      </c>
      <c r="G142" s="36"/>
      <c r="H142" s="36">
        <v>399800</v>
      </c>
      <c r="I142" s="36"/>
      <c r="J142" s="36">
        <v>18500</v>
      </c>
      <c r="K142" s="36"/>
      <c r="L142" s="36">
        <v>1364900</v>
      </c>
      <c r="M142" s="36"/>
      <c r="N142" s="36">
        <v>0</v>
      </c>
      <c r="O142" s="36"/>
      <c r="P142" s="36">
        <f>SUM(D142:N142)</f>
        <v>2925500</v>
      </c>
      <c r="Q142" s="35">
        <f>P142/$P$156</f>
        <v>2.2144123386404545E-2</v>
      </c>
      <c r="R142" s="27"/>
      <c r="S142" s="27"/>
      <c r="T142" s="27"/>
    </row>
    <row r="143" spans="1:20" s="4" customFormat="1" ht="12.75" customHeight="1" x14ac:dyDescent="0.15">
      <c r="A143" s="26"/>
      <c r="B143" s="26"/>
      <c r="C143" s="26"/>
      <c r="D143" s="30"/>
      <c r="E143" s="30"/>
      <c r="F143" s="30"/>
      <c r="G143" s="36"/>
      <c r="H143" s="30"/>
      <c r="I143" s="36"/>
      <c r="J143" s="30"/>
      <c r="K143" s="36"/>
      <c r="L143" s="30"/>
      <c r="M143" s="36"/>
      <c r="N143" s="30"/>
      <c r="O143" s="30"/>
      <c r="P143" s="30"/>
      <c r="Q143" s="31"/>
      <c r="R143" s="27"/>
      <c r="S143" s="27"/>
      <c r="T143" s="27"/>
    </row>
    <row r="144" spans="1:20" s="4" customFormat="1" ht="12.75" customHeight="1" x14ac:dyDescent="0.15">
      <c r="A144" s="26"/>
      <c r="B144" s="26" t="s">
        <v>21</v>
      </c>
      <c r="C144" s="26"/>
      <c r="D144" s="36">
        <v>721100</v>
      </c>
      <c r="E144" s="36"/>
      <c r="F144" s="36">
        <v>91100</v>
      </c>
      <c r="G144" s="36"/>
      <c r="H144" s="36">
        <v>284300</v>
      </c>
      <c r="I144" s="36"/>
      <c r="J144" s="36">
        <v>6400</v>
      </c>
      <c r="K144" s="36"/>
      <c r="L144" s="36">
        <v>412400</v>
      </c>
      <c r="M144" s="36"/>
      <c r="N144" s="36">
        <v>0</v>
      </c>
      <c r="O144" s="36"/>
      <c r="P144" s="36">
        <f>SUM(D144:N144)</f>
        <v>1515300</v>
      </c>
      <c r="Q144" s="35">
        <f>P144/$P$156</f>
        <v>1.1469830855381578E-2</v>
      </c>
      <c r="R144" s="27"/>
      <c r="S144" s="27"/>
      <c r="T144" s="27"/>
    </row>
    <row r="145" spans="1:20" s="4" customFormat="1" ht="12.75" customHeight="1" x14ac:dyDescent="0.15">
      <c r="A145" s="26"/>
      <c r="B145" s="26"/>
      <c r="C145" s="26"/>
      <c r="D145" s="30"/>
      <c r="E145" s="30"/>
      <c r="F145" s="30"/>
      <c r="G145" s="36"/>
      <c r="H145" s="30"/>
      <c r="I145" s="36"/>
      <c r="J145" s="30"/>
      <c r="K145" s="36"/>
      <c r="L145" s="30"/>
      <c r="M145" s="36"/>
      <c r="N145" s="30"/>
      <c r="O145" s="30"/>
      <c r="P145" s="30"/>
      <c r="Q145" s="31"/>
      <c r="R145" s="27"/>
      <c r="S145" s="27"/>
      <c r="T145" s="27"/>
    </row>
    <row r="146" spans="1:20" s="4" customFormat="1" ht="12.75" customHeight="1" x14ac:dyDescent="0.15">
      <c r="A146" s="26"/>
      <c r="B146" s="26" t="s">
        <v>22</v>
      </c>
      <c r="C146" s="26"/>
      <c r="D146" s="36">
        <v>4809100</v>
      </c>
      <c r="E146" s="36"/>
      <c r="F146" s="36">
        <v>1134100</v>
      </c>
      <c r="G146" s="36"/>
      <c r="H146" s="36">
        <v>2080100</v>
      </c>
      <c r="I146" s="36"/>
      <c r="J146" s="36">
        <v>22300</v>
      </c>
      <c r="K146" s="36"/>
      <c r="L146" s="36">
        <v>2569400</v>
      </c>
      <c r="M146" s="36"/>
      <c r="N146" s="36">
        <v>256000</v>
      </c>
      <c r="O146" s="36"/>
      <c r="P146" s="36">
        <f>SUM(D146:N146)</f>
        <v>10871000</v>
      </c>
      <c r="Q146" s="35">
        <f>P146/$P$156</f>
        <v>8.2286366547121459E-2</v>
      </c>
      <c r="R146" s="27"/>
      <c r="S146" s="27"/>
      <c r="T146" s="27"/>
    </row>
    <row r="147" spans="1:20" s="4" customFormat="1" ht="12.75" customHeight="1" x14ac:dyDescent="0.15">
      <c r="A147" s="26"/>
      <c r="B147" s="26"/>
      <c r="C147" s="26"/>
      <c r="D147" s="30"/>
      <c r="E147" s="30"/>
      <c r="F147" s="30"/>
      <c r="G147" s="36"/>
      <c r="H147" s="30"/>
      <c r="I147" s="36"/>
      <c r="J147" s="30"/>
      <c r="K147" s="36"/>
      <c r="L147" s="30"/>
      <c r="M147" s="36"/>
      <c r="N147" s="30"/>
      <c r="O147" s="30"/>
      <c r="P147" s="30"/>
      <c r="Q147" s="31"/>
      <c r="R147" s="27"/>
      <c r="S147" s="27"/>
      <c r="T147" s="27"/>
    </row>
    <row r="148" spans="1:20" s="4" customFormat="1" ht="12.75" customHeight="1" x14ac:dyDescent="0.15">
      <c r="A148" s="26"/>
      <c r="B148" s="26" t="s">
        <v>23</v>
      </c>
      <c r="C148" s="26"/>
      <c r="D148" s="36">
        <v>7471000</v>
      </c>
      <c r="E148" s="36"/>
      <c r="F148" s="36">
        <v>1311900</v>
      </c>
      <c r="G148" s="36"/>
      <c r="H148" s="36">
        <v>3074000</v>
      </c>
      <c r="I148" s="36"/>
      <c r="J148" s="36">
        <v>1271600</v>
      </c>
      <c r="K148" s="36"/>
      <c r="L148" s="36">
        <v>7038500</v>
      </c>
      <c r="M148" s="36"/>
      <c r="N148" s="36">
        <v>0</v>
      </c>
      <c r="O148" s="36"/>
      <c r="P148" s="36">
        <f>SUM(D148:N148)</f>
        <v>20167000</v>
      </c>
      <c r="Q148" s="35">
        <f>P148/$P$156</f>
        <v>0.15265101224871661</v>
      </c>
      <c r="R148" s="27"/>
      <c r="S148" s="27"/>
      <c r="T148" s="27"/>
    </row>
    <row r="149" spans="1:20" s="4" customFormat="1" ht="12.75" customHeight="1" x14ac:dyDescent="0.15">
      <c r="A149" s="26"/>
      <c r="B149" s="26"/>
      <c r="C149" s="26"/>
      <c r="D149" s="30"/>
      <c r="E149" s="30"/>
      <c r="F149" s="30"/>
      <c r="G149" s="36"/>
      <c r="H149" s="30"/>
      <c r="I149" s="36"/>
      <c r="J149" s="30"/>
      <c r="K149" s="36"/>
      <c r="L149" s="30"/>
      <c r="M149" s="36"/>
      <c r="N149" s="30"/>
      <c r="O149" s="30"/>
      <c r="P149" s="30"/>
      <c r="Q149" s="31"/>
      <c r="R149" s="27"/>
      <c r="S149" s="27"/>
      <c r="T149" s="27"/>
    </row>
    <row r="150" spans="1:20" s="4" customFormat="1" ht="12.75" customHeight="1" x14ac:dyDescent="0.15">
      <c r="A150" s="26"/>
      <c r="B150" s="26" t="s">
        <v>24</v>
      </c>
      <c r="C150" s="26"/>
      <c r="D150" s="36">
        <v>6188600</v>
      </c>
      <c r="E150" s="36"/>
      <c r="F150" s="36">
        <v>1503000</v>
      </c>
      <c r="G150" s="36"/>
      <c r="H150" s="36">
        <v>2962100</v>
      </c>
      <c r="I150" s="36"/>
      <c r="J150" s="36">
        <v>120800</v>
      </c>
      <c r="K150" s="36"/>
      <c r="L150" s="36">
        <v>1842500</v>
      </c>
      <c r="M150" s="36"/>
      <c r="N150" s="36">
        <v>0</v>
      </c>
      <c r="O150" s="36"/>
      <c r="P150" s="36">
        <f>SUM(D150:N150)</f>
        <v>12617000</v>
      </c>
      <c r="Q150" s="35">
        <f>P150/$P$156</f>
        <v>9.5502445655876317E-2</v>
      </c>
      <c r="R150" s="27"/>
      <c r="S150" s="27"/>
      <c r="T150" s="27"/>
    </row>
    <row r="151" spans="1:20" s="4" customFormat="1" ht="12.75" customHeight="1" x14ac:dyDescent="0.15">
      <c r="A151" s="26"/>
      <c r="B151" s="26"/>
      <c r="C151" s="26"/>
      <c r="D151" s="30"/>
      <c r="E151" s="30"/>
      <c r="F151" s="30"/>
      <c r="G151" s="36"/>
      <c r="H151" s="30"/>
      <c r="I151" s="36"/>
      <c r="J151" s="30"/>
      <c r="K151" s="36"/>
      <c r="L151" s="30"/>
      <c r="M151" s="36"/>
      <c r="N151" s="30"/>
      <c r="O151" s="30"/>
      <c r="P151" s="30"/>
      <c r="Q151" s="31"/>
      <c r="R151" s="27"/>
      <c r="S151" s="27"/>
      <c r="T151" s="27"/>
    </row>
    <row r="152" spans="1:20" s="4" customFormat="1" ht="12.75" customHeight="1" x14ac:dyDescent="0.15">
      <c r="A152" s="26"/>
      <c r="B152" s="26" t="s">
        <v>25</v>
      </c>
      <c r="C152" s="26"/>
      <c r="D152" s="36">
        <v>2007800</v>
      </c>
      <c r="E152" s="36"/>
      <c r="F152" s="36">
        <v>5117700</v>
      </c>
      <c r="G152" s="36"/>
      <c r="H152" s="36">
        <v>2493900</v>
      </c>
      <c r="I152" s="36"/>
      <c r="J152" s="36">
        <v>11600</v>
      </c>
      <c r="K152" s="36"/>
      <c r="L152" s="36">
        <v>7034500</v>
      </c>
      <c r="M152" s="36"/>
      <c r="N152" s="36">
        <v>0</v>
      </c>
      <c r="O152" s="36"/>
      <c r="P152" s="36">
        <f>SUM(D152:N152)</f>
        <v>16665500</v>
      </c>
      <c r="Q152" s="35">
        <f>P152/$P$156</f>
        <v>0.12614694523880532</v>
      </c>
      <c r="R152" s="27"/>
      <c r="S152" s="27"/>
      <c r="T152" s="27"/>
    </row>
    <row r="153" spans="1:20" s="4" customFormat="1" ht="12.75" customHeight="1" x14ac:dyDescent="0.15">
      <c r="A153" s="26"/>
      <c r="B153" s="26"/>
      <c r="C153" s="26"/>
      <c r="D153" s="30"/>
      <c r="E153" s="30"/>
      <c r="F153" s="30"/>
      <c r="G153" s="36"/>
      <c r="H153" s="30"/>
      <c r="I153" s="36"/>
      <c r="J153" s="30"/>
      <c r="K153" s="36"/>
      <c r="L153" s="30"/>
      <c r="M153" s="36"/>
      <c r="N153" s="30"/>
      <c r="O153" s="30"/>
      <c r="P153" s="30"/>
      <c r="Q153" s="31"/>
      <c r="R153" s="27"/>
      <c r="S153" s="27"/>
      <c r="T153" s="27"/>
    </row>
    <row r="154" spans="1:20" s="4" customFormat="1" ht="12.75" customHeight="1" x14ac:dyDescent="0.15">
      <c r="A154" s="26"/>
      <c r="B154" s="26" t="s">
        <v>26</v>
      </c>
      <c r="C154" s="26"/>
      <c r="D154" s="37">
        <v>0</v>
      </c>
      <c r="E154" s="36"/>
      <c r="F154" s="37">
        <v>0</v>
      </c>
      <c r="G154" s="36"/>
      <c r="H154" s="37">
        <v>0</v>
      </c>
      <c r="I154" s="36"/>
      <c r="J154" s="37">
        <v>0</v>
      </c>
      <c r="K154" s="36"/>
      <c r="L154" s="37">
        <v>6732300</v>
      </c>
      <c r="M154" s="36"/>
      <c r="N154" s="37">
        <v>0</v>
      </c>
      <c r="O154" s="36"/>
      <c r="P154" s="37">
        <f>SUM(D154:N154)</f>
        <v>6732300</v>
      </c>
      <c r="Q154" s="35">
        <f>P154/$P$156</f>
        <v>5.0959111903705799E-2</v>
      </c>
      <c r="R154" s="27"/>
      <c r="S154" s="27"/>
      <c r="T154" s="27"/>
    </row>
    <row r="155" spans="1:20" s="4" customFormat="1" ht="12.75" customHeight="1" x14ac:dyDescent="0.15">
      <c r="A155" s="26"/>
      <c r="B155" s="26"/>
      <c r="C155" s="26"/>
      <c r="D155" s="30"/>
      <c r="E155" s="30"/>
      <c r="F155" s="30" t="s">
        <v>8</v>
      </c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1"/>
      <c r="R155" s="27"/>
      <c r="S155" s="27"/>
      <c r="T155" s="27"/>
    </row>
    <row r="156" spans="1:20" s="4" customFormat="1" ht="12.75" customHeight="1" x14ac:dyDescent="0.15">
      <c r="A156" s="26"/>
      <c r="B156" s="26" t="s">
        <v>27</v>
      </c>
      <c r="C156" s="26"/>
      <c r="D156" s="38">
        <f>SUM(D140:D155)</f>
        <v>57827900</v>
      </c>
      <c r="E156" s="30"/>
      <c r="F156" s="38">
        <f>SUM(F140:F155)</f>
        <v>10861100</v>
      </c>
      <c r="G156" s="30"/>
      <c r="H156" s="38">
        <f>SUM(H140:H155)</f>
        <v>24311200</v>
      </c>
      <c r="I156" s="30"/>
      <c r="J156" s="38">
        <f>SUM(J140:J155)</f>
        <v>2182600</v>
      </c>
      <c r="K156" s="30"/>
      <c r="L156" s="38">
        <f>SUM(L140:L155)</f>
        <v>36673000</v>
      </c>
      <c r="M156" s="30"/>
      <c r="N156" s="38">
        <f>SUM(N140:N155)</f>
        <v>256000</v>
      </c>
      <c r="O156" s="36"/>
      <c r="P156" s="38">
        <f>IF((SUM(D156:N156))=(SUM(P140,P142,P144,P146,P148,P150,P152,P154)),(SUM(D156:N156)),"ERROR")</f>
        <v>132111800</v>
      </c>
      <c r="Q156" s="35">
        <f>P156/$P$156</f>
        <v>1</v>
      </c>
      <c r="R156" s="27"/>
      <c r="S156" s="27"/>
      <c r="T156" s="27"/>
    </row>
    <row r="157" spans="1:20" s="4" customFormat="1" ht="12.75" customHeight="1" x14ac:dyDescent="0.15">
      <c r="A157" s="26"/>
      <c r="B157" s="26"/>
      <c r="C157" s="26"/>
      <c r="D157" s="39"/>
      <c r="E157" s="30"/>
      <c r="F157" s="39"/>
      <c r="G157" s="30"/>
      <c r="H157" s="39"/>
      <c r="I157" s="30"/>
      <c r="J157" s="39"/>
      <c r="K157" s="30"/>
      <c r="L157" s="39"/>
      <c r="M157" s="30"/>
      <c r="N157" s="39"/>
      <c r="O157" s="36"/>
      <c r="P157" s="39"/>
      <c r="Q157" s="40"/>
      <c r="R157" s="27"/>
      <c r="S157" s="27"/>
      <c r="T157" s="27"/>
    </row>
    <row r="158" spans="1:20" s="4" customFormat="1" ht="12.75" customHeight="1" x14ac:dyDescent="0.2">
      <c r="A158" s="26"/>
      <c r="B158" s="41" t="s">
        <v>28</v>
      </c>
      <c r="C158" s="42"/>
      <c r="D158" s="37">
        <v>1538100</v>
      </c>
      <c r="E158" s="43"/>
      <c r="F158" s="37">
        <v>1988300</v>
      </c>
      <c r="G158" s="43"/>
      <c r="H158" s="37">
        <v>1234200</v>
      </c>
      <c r="I158" s="43"/>
      <c r="J158" s="37">
        <v>12500</v>
      </c>
      <c r="K158" s="43"/>
      <c r="L158" s="37">
        <v>16574200</v>
      </c>
      <c r="M158" s="43"/>
      <c r="N158" s="37">
        <v>80000</v>
      </c>
      <c r="O158" s="36"/>
      <c r="P158" s="37">
        <f>SUM(D158:N158)</f>
        <v>21427300</v>
      </c>
      <c r="Q158" s="26"/>
      <c r="R158" s="27"/>
      <c r="S158" s="27"/>
      <c r="T158" s="27"/>
    </row>
    <row r="159" spans="1:20" s="4" customFormat="1" ht="12.75" customHeight="1" x14ac:dyDescent="0.15">
      <c r="A159" s="26"/>
      <c r="B159" s="26"/>
      <c r="C159" s="26"/>
      <c r="D159" s="39"/>
      <c r="E159" s="30"/>
      <c r="F159" s="39"/>
      <c r="G159" s="30"/>
      <c r="H159" s="39"/>
      <c r="I159" s="30"/>
      <c r="J159" s="39"/>
      <c r="K159" s="30"/>
      <c r="L159" s="39"/>
      <c r="M159" s="30"/>
      <c r="N159" s="39"/>
      <c r="O159" s="36"/>
      <c r="P159" s="39"/>
      <c r="Q159" s="26"/>
      <c r="R159" s="27"/>
      <c r="S159" s="27"/>
      <c r="T159" s="27"/>
    </row>
    <row r="160" spans="1:20" s="4" customFormat="1" ht="12.75" customHeight="1" x14ac:dyDescent="0.15">
      <c r="A160" s="26"/>
      <c r="B160" s="26" t="s">
        <v>29</v>
      </c>
      <c r="C160" s="26"/>
      <c r="D160" s="37">
        <f>SUM(D156+D158)</f>
        <v>59366000</v>
      </c>
      <c r="E160" s="44"/>
      <c r="F160" s="37">
        <f>SUM(F156+F158)</f>
        <v>12849400</v>
      </c>
      <c r="G160" s="44"/>
      <c r="H160" s="37">
        <f>SUM(H156+H158)</f>
        <v>25545400</v>
      </c>
      <c r="I160" s="44"/>
      <c r="J160" s="37">
        <f>SUM(J156+J158)</f>
        <v>2195100</v>
      </c>
      <c r="K160" s="44"/>
      <c r="L160" s="37">
        <f>SUM(L156+L158)</f>
        <v>53247200</v>
      </c>
      <c r="M160" s="44"/>
      <c r="N160" s="37">
        <f>SUM(N156+N158)</f>
        <v>336000</v>
      </c>
      <c r="O160" s="34"/>
      <c r="P160" s="45">
        <f>IF((SUM(D160:N160))=(SUM(P156,P158)),(SUM(D160:N160)),"ERROR")</f>
        <v>153539100</v>
      </c>
      <c r="Q160" s="26"/>
      <c r="R160" s="27"/>
      <c r="S160" s="27"/>
      <c r="T160" s="27"/>
    </row>
    <row r="161" spans="1:17" ht="12" x14ac:dyDescent="0.2">
      <c r="A161" s="8"/>
      <c r="B161" s="8"/>
      <c r="C161" s="8"/>
      <c r="D161" s="9"/>
      <c r="E161" s="10"/>
      <c r="F161" s="9"/>
      <c r="G161" s="10"/>
      <c r="H161" s="9"/>
      <c r="I161" s="10"/>
      <c r="J161" s="9"/>
      <c r="K161" s="10"/>
      <c r="L161" s="9"/>
      <c r="M161" s="10"/>
      <c r="N161" s="9"/>
      <c r="O161" s="10"/>
      <c r="P161" s="9"/>
      <c r="Q161" s="11"/>
    </row>
  </sheetData>
  <pageMargins left="0.19" right="0.21" top="1" bottom="0.5" header="0.5" footer="0.5"/>
  <pageSetup scale="90" orientation="landscape" r:id="rId1"/>
  <headerFooter alignWithMargins="0"/>
  <rowBreaks count="3" manualBreakCount="3">
    <brk id="40" max="19" man="1"/>
    <brk id="79" max="19" man="1"/>
    <brk id="12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III</vt:lpstr>
      <vt:lpstr>'Form III'!ALL</vt:lpstr>
      <vt:lpstr>'Form III'!Print_Area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&amp; FISCAL PLANNING</dc:creator>
  <cp:lastModifiedBy>Frame, Adrienne</cp:lastModifiedBy>
  <cp:lastPrinted>2016-07-08T16:51:02Z</cp:lastPrinted>
  <dcterms:created xsi:type="dcterms:W3CDTF">2002-04-30T13:10:21Z</dcterms:created>
  <dcterms:modified xsi:type="dcterms:W3CDTF">2017-07-13T19:50:10Z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14.5</vt:lpwstr>
  </property>
</Properties>
</file>